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autoCompressPictures="0" defaultThemeVersion="124226"/>
  <bookViews>
    <workbookView xWindow="0" yWindow="0" windowWidth="25605" windowHeight="16440" tabRatio="500"/>
  </bookViews>
  <sheets>
    <sheet name="Sheet1 (5)" sheetId="5" r:id="rId1"/>
  </sheets>
  <definedNames>
    <definedName name="_xlnm.Print_Area" localSheetId="0">'Sheet1 (5)'!$A$2:$K$34</definedName>
  </definedNames>
  <calcPr calcId="144525"/>
</workbook>
</file>

<file path=xl/calcChain.xml><?xml version="1.0" encoding="utf-8"?>
<calcChain xmlns="http://schemas.openxmlformats.org/spreadsheetml/2006/main">
  <c r="D22" i="5" l="1"/>
  <c r="J22" i="5"/>
  <c r="K22" i="5" s="1"/>
  <c r="I22" i="5"/>
  <c r="G22" i="5"/>
  <c r="F22" i="5"/>
  <c r="C22" i="5"/>
  <c r="D17" i="5"/>
  <c r="E17" i="5" s="1"/>
  <c r="F17" i="5"/>
  <c r="G17" i="5"/>
  <c r="I17" i="5"/>
  <c r="J17" i="5"/>
  <c r="C17" i="5"/>
  <c r="K16" i="5"/>
  <c r="H16" i="5"/>
  <c r="E16" i="5"/>
  <c r="C18" i="5" l="1"/>
  <c r="C23" i="5" s="1"/>
  <c r="K17" i="5"/>
  <c r="F18" i="5"/>
  <c r="F23" i="5" s="1"/>
  <c r="H22" i="5"/>
  <c r="E22" i="5"/>
  <c r="H17" i="5"/>
  <c r="K21" i="5"/>
  <c r="K20" i="5"/>
  <c r="H20" i="5"/>
  <c r="E20" i="5"/>
  <c r="K15" i="5"/>
  <c r="H15" i="5"/>
  <c r="E15" i="5"/>
  <c r="K14" i="5"/>
  <c r="H14" i="5"/>
  <c r="E14" i="5"/>
  <c r="K13" i="5"/>
  <c r="H13" i="5"/>
  <c r="E13" i="5"/>
  <c r="J11" i="5"/>
  <c r="J18" i="5" s="1"/>
  <c r="J23" i="5" s="1"/>
  <c r="I11" i="5"/>
  <c r="I18" i="5" s="1"/>
  <c r="I23" i="5" s="1"/>
  <c r="G11" i="5"/>
  <c r="G18" i="5" s="1"/>
  <c r="G23" i="5" s="1"/>
  <c r="F11" i="5"/>
  <c r="D11" i="5"/>
  <c r="D18" i="5" s="1"/>
  <c r="D23" i="5" s="1"/>
  <c r="C11" i="5"/>
  <c r="K10" i="5"/>
  <c r="H10" i="5"/>
  <c r="E10" i="5"/>
  <c r="K9" i="5"/>
  <c r="H9" i="5"/>
  <c r="E9" i="5"/>
  <c r="K8" i="5"/>
  <c r="H8" i="5"/>
  <c r="E8" i="5"/>
  <c r="E11" i="5" l="1"/>
  <c r="K11" i="5"/>
  <c r="H11" i="5"/>
</calcChain>
</file>

<file path=xl/sharedStrings.xml><?xml version="1.0" encoding="utf-8"?>
<sst xmlns="http://schemas.openxmlformats.org/spreadsheetml/2006/main" count="38" uniqueCount="32">
  <si>
    <t>NO</t>
  </si>
  <si>
    <t>Mengetahui,</t>
  </si>
  <si>
    <t>Kepala Badan Keuangan dan Aset Daerah</t>
  </si>
  <si>
    <t>Kabupaten Sumba Barat,</t>
  </si>
  <si>
    <t>Pembina TK.I - IV/b</t>
  </si>
  <si>
    <t>NIP. 19770918 200112 2 002</t>
  </si>
  <si>
    <t>Anita Rinie, S.Pi</t>
  </si>
  <si>
    <t xml:space="preserve">URAIAN </t>
  </si>
  <si>
    <t xml:space="preserve">Anggaran </t>
  </si>
  <si>
    <t>Realisasi</t>
  </si>
  <si>
    <t>Belanja Operasi</t>
  </si>
  <si>
    <t>Belanja Modal</t>
  </si>
  <si>
    <t>Belanja Tidak Terduga</t>
  </si>
  <si>
    <t>Belanja Transfer</t>
  </si>
  <si>
    <t>BELANJA</t>
  </si>
  <si>
    <t>PENDAPATAN</t>
  </si>
  <si>
    <t>Pendapatan Asli Daerah</t>
  </si>
  <si>
    <t>Pendapatan Transfer</t>
  </si>
  <si>
    <t>Lain-lain pendapatan yang sah</t>
  </si>
  <si>
    <t>Total Pendapatan</t>
  </si>
  <si>
    <t>Total Belanja</t>
  </si>
  <si>
    <t>KABUPATEN SUMBA BARAT TAHUN 2020-2022</t>
  </si>
  <si>
    <t>PEMBIAYAAN</t>
  </si>
  <si>
    <t>%</t>
  </si>
  <si>
    <t>Catatan :  *Unaudited</t>
  </si>
  <si>
    <t>ANGGARAN DAN REALISASI APBD</t>
  </si>
  <si>
    <t>Surplus/Defisit</t>
  </si>
  <si>
    <t>2022*</t>
  </si>
  <si>
    <t>Penerimaan Pembiayaan</t>
  </si>
  <si>
    <t>Pengeluaran Pembiayaan</t>
  </si>
  <si>
    <t>Pembiayaan Neto</t>
  </si>
  <si>
    <t>SiLPA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</si>
</sst>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Rp&quot;* #,##0_);_(&quot;Rp&quot;* \(#,##0\);_(&quot;Rp&quot;* &quot;-&quot;_);_(@_)"/>
    <numFmt numFmtId="44" formatCode="_(&quot;Rp&quot;* #,##0.00_);_(&quot;Rp&quot;* \(#,##0.00\);_(&quot;Rp&quot;* &quot;-&quot;??_);_(@_)"/>
    <numFmt numFmtId="164" formatCode="_-[$Rp-3809]* #,##0.00_-;\-[$Rp-3809]* #,##0.00_-;_-[$Rp-3809]* &quot;-&quot;??_-;_-@_-"/>
    <numFmt numFmtId="166" formatCode="_(&quot;Rp&quot;* #,##0.00_);_(&quot;Rp&quot;* \(#,##0.00\);_(&quot;Rp&quot;* &quot;-&quot;_);_(@_)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26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3">
    <xf numFmtId="0" fontId="0" fillId="0" borderId="0"/>
    <xf numFmtId="42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2"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wrapText="1"/>
    </xf>
    <xf numFmtId="42" fontId="0" fillId="0" borderId="0" xfId="1" applyFont="1" applyFill="1" applyBorder="1" applyAlignment="1">
      <alignment horizontal="left" vertical="top" wrapText="1"/>
    </xf>
    <xf numFmtId="0" fontId="4" fillId="0" borderId="0" xfId="0" applyFont="1" applyFill="1" applyBorder="1" applyAlignment="1"/>
    <xf numFmtId="0" fontId="4" fillId="0" borderId="8" xfId="0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left" vertical="top" wrapText="1"/>
    </xf>
    <xf numFmtId="10" fontId="0" fillId="0" borderId="1" xfId="2" applyNumberFormat="1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top" wrapText="1"/>
    </xf>
    <xf numFmtId="10" fontId="0" fillId="0" borderId="2" xfId="2" applyNumberFormat="1" applyFont="1" applyFill="1" applyBorder="1" applyAlignment="1">
      <alignment horizontal="left" vertical="top" wrapText="1"/>
    </xf>
    <xf numFmtId="164" fontId="1" fillId="0" borderId="14" xfId="1" applyNumberFormat="1" applyFont="1" applyFill="1" applyBorder="1" applyAlignment="1">
      <alignment horizontal="left" vertical="top" wrapText="1"/>
    </xf>
    <xf numFmtId="10" fontId="1" fillId="0" borderId="1" xfId="2" applyNumberFormat="1" applyFont="1" applyFill="1" applyBorder="1" applyAlignment="1">
      <alignment horizontal="left" vertical="top" wrapText="1"/>
    </xf>
    <xf numFmtId="10" fontId="1" fillId="0" borderId="2" xfId="2" applyNumberFormat="1" applyFont="1" applyFill="1" applyBorder="1" applyAlignment="1">
      <alignment horizontal="left" vertical="top" wrapText="1"/>
    </xf>
    <xf numFmtId="42" fontId="0" fillId="0" borderId="0" xfId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/>
    </xf>
    <xf numFmtId="10" fontId="0" fillId="0" borderId="15" xfId="2" applyNumberFormat="1" applyFont="1" applyFill="1" applyBorder="1" applyAlignment="1">
      <alignment horizontal="left" vertical="top" wrapText="1"/>
    </xf>
    <xf numFmtId="164" fontId="1" fillId="0" borderId="3" xfId="1" applyNumberFormat="1" applyFont="1" applyFill="1" applyBorder="1" applyAlignment="1">
      <alignment horizontal="left" vertical="top" wrapText="1"/>
    </xf>
    <xf numFmtId="10" fontId="1" fillId="0" borderId="3" xfId="2" applyNumberFormat="1" applyFont="1" applyFill="1" applyBorder="1" applyAlignment="1">
      <alignment horizontal="left" vertical="top" wrapText="1"/>
    </xf>
    <xf numFmtId="10" fontId="1" fillId="0" borderId="4" xfId="2" applyNumberFormat="1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left" vertical="top"/>
    </xf>
    <xf numFmtId="0" fontId="1" fillId="0" borderId="24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left" vertical="top"/>
    </xf>
    <xf numFmtId="0" fontId="1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left" vertical="top"/>
    </xf>
    <xf numFmtId="0" fontId="1" fillId="0" borderId="31" xfId="0" applyFont="1" applyFill="1" applyBorder="1" applyAlignment="1">
      <alignment horizontal="left" vertical="top"/>
    </xf>
    <xf numFmtId="164" fontId="1" fillId="0" borderId="32" xfId="1" applyNumberFormat="1" applyFont="1" applyFill="1" applyBorder="1" applyAlignment="1">
      <alignment horizontal="left" vertical="top" wrapText="1"/>
    </xf>
    <xf numFmtId="10" fontId="1" fillId="0" borderId="32" xfId="2" applyNumberFormat="1" applyFont="1" applyFill="1" applyBorder="1" applyAlignment="1">
      <alignment horizontal="left" vertical="top" wrapText="1"/>
    </xf>
    <xf numFmtId="10" fontId="1" fillId="0" borderId="12" xfId="2" applyNumberFormat="1" applyFont="1" applyFill="1" applyBorder="1" applyAlignment="1">
      <alignment horizontal="left" vertical="top" wrapText="1"/>
    </xf>
    <xf numFmtId="44" fontId="1" fillId="0" borderId="32" xfId="1" applyNumberFormat="1" applyFont="1" applyFill="1" applyBorder="1" applyAlignment="1">
      <alignment horizontal="left" vertical="top" wrapText="1"/>
    </xf>
    <xf numFmtId="0" fontId="0" fillId="0" borderId="17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left" vertical="center"/>
    </xf>
    <xf numFmtId="10" fontId="1" fillId="0" borderId="14" xfId="2" applyNumberFormat="1" applyFont="1" applyFill="1" applyBorder="1" applyAlignment="1">
      <alignment horizontal="left" vertical="top" wrapText="1"/>
    </xf>
    <xf numFmtId="166" fontId="1" fillId="0" borderId="14" xfId="1" applyNumberFormat="1" applyFont="1" applyFill="1" applyBorder="1" applyAlignment="1">
      <alignment horizontal="left" vertical="top"/>
    </xf>
    <xf numFmtId="10" fontId="1" fillId="0" borderId="14" xfId="2" applyNumberFormat="1" applyFont="1" applyFill="1" applyBorder="1" applyAlignment="1">
      <alignment horizontal="left" vertical="top"/>
    </xf>
    <xf numFmtId="164" fontId="1" fillId="0" borderId="14" xfId="0" applyNumberFormat="1" applyFont="1" applyFill="1" applyBorder="1"/>
    <xf numFmtId="10" fontId="1" fillId="0" borderId="33" xfId="2" applyNumberFormat="1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left" vertical="top" wrapText="1"/>
    </xf>
    <xf numFmtId="10" fontId="1" fillId="0" borderId="7" xfId="2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</cellXfs>
  <cellStyles count="3">
    <cellStyle name="Currency [0]" xfId="1" builtinId="7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L34"/>
  <sheetViews>
    <sheetView tabSelected="1" topLeftCell="A4" zoomScaleNormal="100" workbookViewId="0">
      <selection activeCell="F25" sqref="F25"/>
    </sheetView>
  </sheetViews>
  <sheetFormatPr defaultRowHeight="15"/>
  <cols>
    <col min="1" max="1" width="5.7109375" style="1" customWidth="1"/>
    <col min="2" max="2" width="28.140625" style="1" bestFit="1" customWidth="1"/>
    <col min="3" max="4" width="20.7109375" style="2" bestFit="1" customWidth="1"/>
    <col min="5" max="5" width="8.140625" style="2" bestFit="1" customWidth="1"/>
    <col min="6" max="6" width="21" style="5" bestFit="1" customWidth="1"/>
    <col min="7" max="7" width="20.7109375" style="5" bestFit="1" customWidth="1"/>
    <col min="8" max="8" width="9.140625" style="3" bestFit="1" customWidth="1"/>
    <col min="9" max="9" width="20.7109375" bestFit="1" customWidth="1"/>
    <col min="10" max="10" width="20.7109375" customWidth="1"/>
    <col min="11" max="11" width="9.28515625" style="4" customWidth="1"/>
    <col min="12" max="12" width="14.7109375" customWidth="1"/>
    <col min="17" max="17" width="11" bestFit="1" customWidth="1"/>
  </cols>
  <sheetData>
    <row r="2" spans="1:12" ht="27.75" customHeight="1">
      <c r="A2" s="57" t="s">
        <v>25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2" ht="33.75">
      <c r="A3" s="57" t="s">
        <v>21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2" ht="34.5" thickBot="1">
      <c r="A4" s="7"/>
      <c r="B4" s="7"/>
      <c r="C4" s="7"/>
      <c r="D4" s="7"/>
      <c r="E4" s="7"/>
      <c r="F4" s="7"/>
      <c r="G4" s="7"/>
      <c r="H4" s="7"/>
      <c r="I4" s="6"/>
      <c r="J4" s="6"/>
    </row>
    <row r="5" spans="1:12" s="1" customFormat="1" ht="22.5" customHeight="1" thickTop="1" thickBot="1">
      <c r="A5" s="53" t="s">
        <v>0</v>
      </c>
      <c r="B5" s="59" t="s">
        <v>7</v>
      </c>
      <c r="C5" s="55">
        <v>2020</v>
      </c>
      <c r="D5" s="56"/>
      <c r="E5" s="61"/>
      <c r="F5" s="58">
        <v>2021</v>
      </c>
      <c r="G5" s="58"/>
      <c r="H5" s="58"/>
      <c r="I5" s="58" t="s">
        <v>27</v>
      </c>
      <c r="J5" s="58"/>
      <c r="K5" s="58"/>
    </row>
    <row r="6" spans="1:12" ht="15" customHeight="1" thickTop="1" thickBot="1">
      <c r="A6" s="54"/>
      <c r="B6" s="60"/>
      <c r="C6" s="32" t="s">
        <v>8</v>
      </c>
      <c r="D6" s="32" t="s">
        <v>9</v>
      </c>
      <c r="E6" s="32" t="s">
        <v>23</v>
      </c>
      <c r="F6" s="32" t="s">
        <v>8</v>
      </c>
      <c r="G6" s="33" t="s">
        <v>9</v>
      </c>
      <c r="H6" s="32" t="s">
        <v>23</v>
      </c>
      <c r="I6" s="32" t="s">
        <v>8</v>
      </c>
      <c r="J6" s="33" t="s">
        <v>9</v>
      </c>
      <c r="K6" s="32" t="s">
        <v>23</v>
      </c>
      <c r="L6" s="4"/>
    </row>
    <row r="7" spans="1:12" ht="15" customHeight="1" thickTop="1">
      <c r="A7" s="26"/>
      <c r="B7" s="22" t="s">
        <v>15</v>
      </c>
      <c r="C7" s="10"/>
      <c r="D7" s="10"/>
      <c r="E7" s="10"/>
      <c r="F7" s="10"/>
      <c r="G7" s="10"/>
      <c r="H7" s="10"/>
      <c r="I7" s="10"/>
      <c r="J7" s="10"/>
      <c r="K7" s="11"/>
      <c r="L7" s="4"/>
    </row>
    <row r="8" spans="1:12">
      <c r="A8" s="27">
        <v>1</v>
      </c>
      <c r="B8" s="23" t="s">
        <v>16</v>
      </c>
      <c r="C8" s="8">
        <v>53448349493.660004</v>
      </c>
      <c r="D8" s="8">
        <v>55672133644.410004</v>
      </c>
      <c r="E8" s="9">
        <f>(D8/C8)</f>
        <v>1.0416062267930983</v>
      </c>
      <c r="F8" s="8">
        <v>53675481468</v>
      </c>
      <c r="G8" s="8">
        <v>56266124645.639999</v>
      </c>
      <c r="H8" s="9">
        <f>G8/F8</f>
        <v>1.0482649266813653</v>
      </c>
      <c r="I8" s="8">
        <v>53137545443</v>
      </c>
      <c r="J8" s="8">
        <v>70445311938.830002</v>
      </c>
      <c r="K8" s="18">
        <f>J8/I8</f>
        <v>1.3257163339318305</v>
      </c>
      <c r="L8" s="4"/>
    </row>
    <row r="9" spans="1:12">
      <c r="A9" s="27">
        <v>2</v>
      </c>
      <c r="B9" s="23" t="s">
        <v>17</v>
      </c>
      <c r="C9" s="8">
        <v>618592958824.41003</v>
      </c>
      <c r="D9" s="8">
        <v>611581621686.41003</v>
      </c>
      <c r="E9" s="9">
        <f t="shared" ref="E9:E10" si="0">(D9/C9)</f>
        <v>0.9886656693420427</v>
      </c>
      <c r="F9" s="8">
        <v>639101703705</v>
      </c>
      <c r="G9" s="8">
        <v>629704863809</v>
      </c>
      <c r="H9" s="9">
        <f t="shared" ref="H9:H11" si="1">G9/F9</f>
        <v>0.98529680042859435</v>
      </c>
      <c r="I9" s="8">
        <v>614019873206</v>
      </c>
      <c r="J9" s="8">
        <v>599403659304</v>
      </c>
      <c r="K9" s="18">
        <f t="shared" ref="K9:K11" si="2">J9/I9</f>
        <v>0.97619586182824358</v>
      </c>
      <c r="L9" s="4"/>
    </row>
    <row r="10" spans="1:12" ht="15.75" customHeight="1">
      <c r="A10" s="27">
        <v>3</v>
      </c>
      <c r="B10" s="23" t="s">
        <v>18</v>
      </c>
      <c r="C10" s="8">
        <v>57605001968</v>
      </c>
      <c r="D10" s="8">
        <v>53188739282.199997</v>
      </c>
      <c r="E10" s="9">
        <f t="shared" si="0"/>
        <v>0.92333543034590526</v>
      </c>
      <c r="F10" s="8">
        <v>23496237250</v>
      </c>
      <c r="G10" s="8">
        <v>22594736250</v>
      </c>
      <c r="H10" s="9">
        <f t="shared" si="1"/>
        <v>0.96163211196720444</v>
      </c>
      <c r="I10" s="8">
        <v>19622660200</v>
      </c>
      <c r="J10" s="8">
        <v>23407439066</v>
      </c>
      <c r="K10" s="18">
        <f t="shared" si="2"/>
        <v>1.1928779700318104</v>
      </c>
    </row>
    <row r="11" spans="1:12" ht="17.25" customHeight="1" thickBot="1">
      <c r="A11" s="28"/>
      <c r="B11" s="24" t="s">
        <v>19</v>
      </c>
      <c r="C11" s="13">
        <f>SUM(C8:C10)</f>
        <v>729646310286.07007</v>
      </c>
      <c r="D11" s="13">
        <f>SUM(D8:D10)</f>
        <v>720442494613.02002</v>
      </c>
      <c r="E11" s="14">
        <f>(D11/C11)</f>
        <v>0.98738592172220874</v>
      </c>
      <c r="F11" s="13">
        <f>SUM(F8:F10)</f>
        <v>716273422423</v>
      </c>
      <c r="G11" s="13">
        <f>SUM(G8:G10)</f>
        <v>708565724704.64001</v>
      </c>
      <c r="H11" s="14">
        <f t="shared" si="1"/>
        <v>0.98923916834400127</v>
      </c>
      <c r="I11" s="13">
        <f>SUM(I8:I10)</f>
        <v>686780078849</v>
      </c>
      <c r="J11" s="13">
        <f>SUM(J8:J10)</f>
        <v>693256410308.82996</v>
      </c>
      <c r="K11" s="15">
        <f t="shared" si="2"/>
        <v>1.0094299931801807</v>
      </c>
    </row>
    <row r="12" spans="1:12" ht="17.25" customHeight="1" thickTop="1">
      <c r="A12" s="29"/>
      <c r="B12" s="22" t="s">
        <v>14</v>
      </c>
      <c r="C12" s="10"/>
      <c r="D12" s="10"/>
      <c r="E12" s="10"/>
      <c r="F12" s="10"/>
      <c r="G12" s="10"/>
      <c r="H12" s="10"/>
      <c r="I12" s="10"/>
      <c r="J12" s="10"/>
      <c r="K12" s="11"/>
    </row>
    <row r="13" spans="1:12" ht="17.25" customHeight="1">
      <c r="A13" s="28">
        <v>1</v>
      </c>
      <c r="B13" s="23" t="s">
        <v>10</v>
      </c>
      <c r="C13" s="8">
        <v>463140430333.23999</v>
      </c>
      <c r="D13" s="8">
        <v>449818965620.28003</v>
      </c>
      <c r="E13" s="9">
        <f>(D13/C13)</f>
        <v>0.97123666205652814</v>
      </c>
      <c r="F13" s="8">
        <v>461084131634</v>
      </c>
      <c r="G13" s="8">
        <v>427275757527.90997</v>
      </c>
      <c r="H13" s="9">
        <f>G13/F13</f>
        <v>0.92667634432293478</v>
      </c>
      <c r="I13" s="8">
        <v>454082785869</v>
      </c>
      <c r="J13" s="8">
        <v>435733234112</v>
      </c>
      <c r="K13" s="12">
        <f>J13/I13</f>
        <v>0.95958985381512851</v>
      </c>
    </row>
    <row r="14" spans="1:12" ht="17.25" customHeight="1">
      <c r="A14" s="28">
        <v>2</v>
      </c>
      <c r="B14" s="23" t="s">
        <v>11</v>
      </c>
      <c r="C14" s="8">
        <v>147610597735.25</v>
      </c>
      <c r="D14" s="8">
        <v>141940433703.5</v>
      </c>
      <c r="E14" s="9">
        <f t="shared" ref="E14:E16" si="3">(D14/C14)</f>
        <v>0.96158701259431356</v>
      </c>
      <c r="F14" s="8">
        <v>121082520939</v>
      </c>
      <c r="G14" s="8">
        <v>116870828529.88</v>
      </c>
      <c r="H14" s="9">
        <f t="shared" ref="H14:H16" si="4">G14/F14</f>
        <v>0.96521634686445124</v>
      </c>
      <c r="I14" s="8">
        <v>141935516710</v>
      </c>
      <c r="J14" s="8">
        <v>142839593855</v>
      </c>
      <c r="K14" s="12">
        <f t="shared" ref="K14:K16" si="5">J14/I14</f>
        <v>1.0063696329569658</v>
      </c>
    </row>
    <row r="15" spans="1:12" ht="17.25" customHeight="1">
      <c r="A15" s="28">
        <v>3</v>
      </c>
      <c r="B15" s="23" t="s">
        <v>12</v>
      </c>
      <c r="C15" s="8">
        <v>10698813000</v>
      </c>
      <c r="D15" s="8">
        <v>8981419591</v>
      </c>
      <c r="E15" s="9">
        <f t="shared" si="3"/>
        <v>0.83947813565860063</v>
      </c>
      <c r="F15" s="8">
        <v>6203291459</v>
      </c>
      <c r="G15" s="8">
        <v>3140747846</v>
      </c>
      <c r="H15" s="9">
        <f t="shared" si="4"/>
        <v>0.50630344660708615</v>
      </c>
      <c r="I15" s="8">
        <v>1126489023</v>
      </c>
      <c r="J15" s="8">
        <v>234000000</v>
      </c>
      <c r="K15" s="12">
        <f t="shared" si="5"/>
        <v>0.20772506009585856</v>
      </c>
    </row>
    <row r="16" spans="1:12" ht="17.25" customHeight="1">
      <c r="A16" s="28">
        <v>4</v>
      </c>
      <c r="B16" s="34" t="s">
        <v>13</v>
      </c>
      <c r="C16" s="8">
        <v>127167171900</v>
      </c>
      <c r="D16" s="8">
        <v>126979768497</v>
      </c>
      <c r="E16" s="9">
        <f t="shared" si="3"/>
        <v>0.99852632247615469</v>
      </c>
      <c r="F16" s="8">
        <v>125816314000</v>
      </c>
      <c r="G16" s="8">
        <v>125811313958</v>
      </c>
      <c r="H16" s="9">
        <f t="shared" si="4"/>
        <v>0.99996025919182463</v>
      </c>
      <c r="I16" s="8">
        <v>109179898300</v>
      </c>
      <c r="J16" s="8">
        <v>109156302378</v>
      </c>
      <c r="K16" s="12">
        <f t="shared" si="5"/>
        <v>0.99978388034457433</v>
      </c>
    </row>
    <row r="17" spans="1:12" ht="17.25" customHeight="1" thickBot="1">
      <c r="A17" s="30"/>
      <c r="B17" s="25" t="s">
        <v>20</v>
      </c>
      <c r="C17" s="19">
        <f>SUM(C13:C16)</f>
        <v>748617012968.48999</v>
      </c>
      <c r="D17" s="19">
        <f t="shared" ref="D17:J17" si="6">SUM(D13:D16)</f>
        <v>727720587411.78003</v>
      </c>
      <c r="E17" s="20">
        <f>D17/C17</f>
        <v>0.97208662748145491</v>
      </c>
      <c r="F17" s="19">
        <f t="shared" si="6"/>
        <v>714186258032</v>
      </c>
      <c r="G17" s="19">
        <f t="shared" si="6"/>
        <v>673098647861.79004</v>
      </c>
      <c r="H17" s="20">
        <f>G17/F17</f>
        <v>0.94246933526356236</v>
      </c>
      <c r="I17" s="19">
        <f t="shared" si="6"/>
        <v>706324689902</v>
      </c>
      <c r="J17" s="19">
        <f t="shared" si="6"/>
        <v>687963130345</v>
      </c>
      <c r="K17" s="21">
        <f>J17/I17</f>
        <v>0.9740040808150886</v>
      </c>
    </row>
    <row r="18" spans="1:12" ht="17.25" customHeight="1" thickTop="1" thickBot="1">
      <c r="A18" s="40"/>
      <c r="B18" s="35" t="s">
        <v>26</v>
      </c>
      <c r="C18" s="39">
        <f>C11-C17</f>
        <v>-18970702682.419922</v>
      </c>
      <c r="D18" s="39">
        <f t="shared" ref="D18:J18" si="7">D11-D17</f>
        <v>-7278092798.7600098</v>
      </c>
      <c r="E18" s="36"/>
      <c r="F18" s="36">
        <f t="shared" si="7"/>
        <v>2087164391</v>
      </c>
      <c r="G18" s="36">
        <f t="shared" si="7"/>
        <v>35467076842.849976</v>
      </c>
      <c r="H18" s="37"/>
      <c r="I18" s="39">
        <f t="shared" si="7"/>
        <v>-19544611053</v>
      </c>
      <c r="J18" s="36">
        <f t="shared" si="7"/>
        <v>5293279963.8299561</v>
      </c>
      <c r="K18" s="38"/>
    </row>
    <row r="19" spans="1:12" ht="17.25" customHeight="1" thickTop="1">
      <c r="A19" s="31"/>
      <c r="B19" s="22" t="s">
        <v>22</v>
      </c>
      <c r="C19" s="10"/>
      <c r="D19" s="10"/>
      <c r="E19" s="10"/>
      <c r="F19" s="10"/>
      <c r="G19" s="10"/>
      <c r="H19" s="10"/>
      <c r="I19" s="10"/>
      <c r="J19" s="10"/>
      <c r="K19" s="11"/>
    </row>
    <row r="20" spans="1:12" ht="17.25" customHeight="1">
      <c r="A20" s="31">
        <v>1</v>
      </c>
      <c r="B20" s="23" t="s">
        <v>28</v>
      </c>
      <c r="C20" s="8">
        <v>18970702682.419998</v>
      </c>
      <c r="D20" s="8">
        <v>23940428407.419998</v>
      </c>
      <c r="E20" s="9">
        <f>(D20/C20)</f>
        <v>1.2619684577949453</v>
      </c>
      <c r="F20" s="8">
        <v>11662835609</v>
      </c>
      <c r="G20" s="8">
        <v>11577534209.959999</v>
      </c>
      <c r="H20" s="9">
        <f>G20/F20</f>
        <v>0.99268604978242381</v>
      </c>
      <c r="I20" s="8">
        <v>33294611053</v>
      </c>
      <c r="J20" s="8">
        <v>33287881777.310001</v>
      </c>
      <c r="K20" s="18">
        <f>J20/I20</f>
        <v>0.99979788694094407</v>
      </c>
    </row>
    <row r="21" spans="1:12" ht="17.25" customHeight="1">
      <c r="A21" s="28">
        <v>2</v>
      </c>
      <c r="B21" s="23" t="s">
        <v>29</v>
      </c>
      <c r="C21" s="8"/>
      <c r="D21" s="8">
        <v>5000000000</v>
      </c>
      <c r="E21" s="9"/>
      <c r="F21" s="8">
        <v>13750000000</v>
      </c>
      <c r="G21" s="8">
        <v>13750000000</v>
      </c>
      <c r="H21" s="9"/>
      <c r="I21" s="8">
        <v>13750000000</v>
      </c>
      <c r="J21" s="8">
        <v>13750000000</v>
      </c>
      <c r="K21" s="18">
        <f t="shared" ref="K21" si="8">J21/I21</f>
        <v>1</v>
      </c>
    </row>
    <row r="22" spans="1:12" ht="17.25" customHeight="1" thickBot="1">
      <c r="A22" s="30">
        <v>3</v>
      </c>
      <c r="B22" s="41" t="s">
        <v>30</v>
      </c>
      <c r="C22" s="39">
        <f>C20-C21</f>
        <v>18970702682.419998</v>
      </c>
      <c r="D22" s="39">
        <f>D20-D21</f>
        <v>18940428407.419998</v>
      </c>
      <c r="E22" s="42">
        <f>(D22/C22)</f>
        <v>0.99840415637170599</v>
      </c>
      <c r="F22" s="43">
        <f>F20-F21</f>
        <v>-2087164391</v>
      </c>
      <c r="G22" s="43">
        <f>G20-G21</f>
        <v>-2172465790.0400009</v>
      </c>
      <c r="H22" s="44">
        <f>G22/F22</f>
        <v>1.0408695162718502</v>
      </c>
      <c r="I22" s="45">
        <f>I20-I21</f>
        <v>19544611053</v>
      </c>
      <c r="J22" s="45">
        <f>J20-J21</f>
        <v>19537881777.310001</v>
      </c>
      <c r="K22" s="46">
        <f t="shared" ref="K22" si="9">J22/I22</f>
        <v>0.99965569661776588</v>
      </c>
    </row>
    <row r="23" spans="1:12" ht="17.25" customHeight="1" thickTop="1" thickBot="1">
      <c r="A23" s="30"/>
      <c r="B23" s="47" t="s">
        <v>31</v>
      </c>
      <c r="C23" s="48">
        <f>C18+C22</f>
        <v>7.62939453125E-5</v>
      </c>
      <c r="D23" s="48">
        <f>D18+D22</f>
        <v>11662335608.659988</v>
      </c>
      <c r="E23" s="48"/>
      <c r="F23" s="48">
        <f t="shared" ref="F23:G23" si="10">F18+F22</f>
        <v>0</v>
      </c>
      <c r="G23" s="48">
        <f t="shared" si="10"/>
        <v>33294611052.809975</v>
      </c>
      <c r="H23" s="48"/>
      <c r="I23" s="48">
        <f t="shared" ref="I23" si="11">I18+I22</f>
        <v>0</v>
      </c>
      <c r="J23" s="48">
        <f t="shared" ref="J23" si="12">J18+J22</f>
        <v>24831161741.139957</v>
      </c>
      <c r="K23" s="49"/>
    </row>
    <row r="24" spans="1:12" ht="15.75" thickTop="1">
      <c r="B24" s="17" t="s">
        <v>24</v>
      </c>
      <c r="F24" s="16"/>
      <c r="G24" s="16"/>
      <c r="H24" s="16"/>
      <c r="L24" s="4"/>
    </row>
    <row r="25" spans="1:12">
      <c r="L25" s="4"/>
    </row>
    <row r="26" spans="1:12">
      <c r="I26" s="51" t="s">
        <v>1</v>
      </c>
      <c r="J26" s="51"/>
      <c r="K26" s="51"/>
    </row>
    <row r="27" spans="1:12">
      <c r="I27" s="51" t="s">
        <v>2</v>
      </c>
      <c r="J27" s="51"/>
      <c r="K27" s="51"/>
    </row>
    <row r="28" spans="1:12">
      <c r="I28" s="51" t="s">
        <v>3</v>
      </c>
      <c r="J28" s="51"/>
      <c r="K28" s="51"/>
    </row>
    <row r="29" spans="1:12">
      <c r="K29"/>
    </row>
    <row r="30" spans="1:12">
      <c r="K30"/>
    </row>
    <row r="31" spans="1:12">
      <c r="K31"/>
    </row>
    <row r="32" spans="1:12">
      <c r="I32" s="52" t="s">
        <v>6</v>
      </c>
      <c r="J32" s="52"/>
      <c r="K32" s="51"/>
    </row>
    <row r="33" spans="9:11">
      <c r="I33" s="50" t="s">
        <v>4</v>
      </c>
      <c r="J33" s="50"/>
      <c r="K33" s="51"/>
    </row>
    <row r="34" spans="9:11">
      <c r="I34" s="50" t="s">
        <v>5</v>
      </c>
      <c r="J34" s="50"/>
      <c r="K34" s="51"/>
    </row>
  </sheetData>
  <mergeCells count="13">
    <mergeCell ref="I34:K34"/>
    <mergeCell ref="A2:K2"/>
    <mergeCell ref="A3:K3"/>
    <mergeCell ref="A5:A6"/>
    <mergeCell ref="B5:B6"/>
    <mergeCell ref="C5:E5"/>
    <mergeCell ref="F5:H5"/>
    <mergeCell ref="I5:K5"/>
    <mergeCell ref="I26:K26"/>
    <mergeCell ref="I27:K27"/>
    <mergeCell ref="I28:K28"/>
    <mergeCell ref="I32:K32"/>
    <mergeCell ref="I33:K33"/>
  </mergeCells>
  <printOptions horizontalCentered="1"/>
  <pageMargins left="0" right="0" top="0.55118110236220474" bottom="0.74803149606299213" header="0.31496062992125984" footer="0.31496062992125984"/>
  <pageSetup paperSize="5" scale="76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(5)</vt:lpstr>
      <vt:lpstr>'Sheet1 (5)'!Print_Area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Budgeting</cp:lastModifiedBy>
  <cp:lastPrinted>2023-04-03T07:14:37Z</cp:lastPrinted>
  <dcterms:modified xsi:type="dcterms:W3CDTF">2023-04-03T07:31:10Z</dcterms:modified>
</cp:coreProperties>
</file>