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b Bidang Pengawasan dan Pelaporan PAD Khusus Pajak Daerah\LAPORAN\2022\"/>
    </mc:Choice>
  </mc:AlternateContent>
  <xr:revisionPtr revIDLastSave="0" documentId="13_ncr:1_{D7D2E34F-3D3B-4F02-99FA-870398F0F3CB}" xr6:coauthVersionLast="47" xr6:coauthVersionMax="47" xr10:uidLastSave="{00000000-0000-0000-0000-000000000000}"/>
  <bookViews>
    <workbookView xWindow="-120" yWindow="-120" windowWidth="29040" windowHeight="16440" xr2:uid="{59B9FBCF-7CF5-4686-8AF1-A3168C2F60DE}"/>
  </bookViews>
  <sheets>
    <sheet name="Sheet1" sheetId="1" r:id="rId1"/>
  </sheets>
  <externalReferences>
    <externalReference r:id="rId2"/>
  </externalReferences>
  <definedNames>
    <definedName name="Anggaran">'[1]REKAPAN REALISASI'!$E$5:$P$5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9" i="1" l="1"/>
  <c r="B208" i="1"/>
  <c r="D205" i="1"/>
  <c r="D199" i="1"/>
  <c r="D198" i="1"/>
  <c r="D196" i="1"/>
  <c r="D195" i="1"/>
  <c r="D194" i="1" s="1"/>
  <c r="D126" i="1"/>
  <c r="D123" i="1"/>
  <c r="D122" i="1"/>
  <c r="D120" i="1"/>
  <c r="D112" i="1"/>
  <c r="D107" i="1" s="1"/>
  <c r="D96" i="1"/>
  <c r="D94" i="1"/>
  <c r="D84" i="1"/>
  <c r="D83" i="1" s="1"/>
  <c r="D82" i="1" s="1"/>
  <c r="D73" i="1"/>
  <c r="D69" i="1"/>
  <c r="D65" i="1"/>
  <c r="D57" i="1"/>
  <c r="D56" i="1"/>
  <c r="D55" i="1" s="1"/>
  <c r="D49" i="1"/>
  <c r="D43" i="1"/>
  <c r="D42" i="1"/>
  <c r="D41" i="1" s="1"/>
  <c r="D11" i="1"/>
  <c r="D10" i="1" s="1"/>
</calcChain>
</file>

<file path=xl/sharedStrings.xml><?xml version="1.0" encoding="utf-8"?>
<sst xmlns="http://schemas.openxmlformats.org/spreadsheetml/2006/main" count="423" uniqueCount="386">
  <si>
    <t xml:space="preserve">PEMERINTAH KABUPATEN SUMBA BARAT </t>
  </si>
  <si>
    <t>REALISASI PENDAPATAN DAERAH</t>
  </si>
  <si>
    <t xml:space="preserve"> LAPORAN BULANAN KONSOLIDASI PENDAPATAN DAERAH TA. 2022</t>
  </si>
  <si>
    <t>Periode</t>
  </si>
  <si>
    <t>KODE REKENING</t>
  </si>
  <si>
    <t>URAIAN</t>
  </si>
  <si>
    <t>ANGGARAN MURNI</t>
  </si>
  <si>
    <t xml:space="preserve">ANGGARAN </t>
  </si>
  <si>
    <t>PENERIMAAN</t>
  </si>
  <si>
    <t>LEBIH/KURANG PENERIMAAN</t>
  </si>
  <si>
    <t>S/D BULAN LALU</t>
  </si>
  <si>
    <t>BULAN INI</t>
  </si>
  <si>
    <t>TOTAL PENERIMAAN</t>
  </si>
  <si>
    <t>%</t>
  </si>
  <si>
    <t>0</t>
  </si>
  <si>
    <t>(1)</t>
  </si>
  <si>
    <t>(2)</t>
  </si>
  <si>
    <t>(3)</t>
  </si>
  <si>
    <t>(4)</t>
  </si>
  <si>
    <t>(5)</t>
  </si>
  <si>
    <t>(6=4+5)</t>
  </si>
  <si>
    <t>(7)</t>
  </si>
  <si>
    <t>(8=3-6)</t>
  </si>
  <si>
    <t>4</t>
  </si>
  <si>
    <t>PENDAPATAN DAERAH</t>
  </si>
  <si>
    <t>4.1</t>
  </si>
  <si>
    <t>PENDAPATAN ASLI DAERAH (PAD)</t>
  </si>
  <si>
    <t>4.1.01</t>
  </si>
  <si>
    <t>Pajak Daerah</t>
  </si>
  <si>
    <t>4.1.01.06</t>
  </si>
  <si>
    <t>Pajak Hotel</t>
  </si>
  <si>
    <t>4.1.01.06.01</t>
  </si>
  <si>
    <t>4.1.01.06.01.0001</t>
  </si>
  <si>
    <t>4.1.01.07</t>
  </si>
  <si>
    <t>Pajak Restoran</t>
  </si>
  <si>
    <t>4.1.01.07.01</t>
  </si>
  <si>
    <t>Pajak Restoran dan Sejenisnya</t>
  </si>
  <si>
    <t>4.1.01.07.01.0001</t>
  </si>
  <si>
    <t>4.1.01.07.02</t>
  </si>
  <si>
    <t>Pajak Rumah Makan dan Sejenisnya</t>
  </si>
  <si>
    <t>4.1.01.07.02.0001</t>
  </si>
  <si>
    <t>4.1.01.07.05</t>
  </si>
  <si>
    <t>Pajak Warung dan Sejenisnya</t>
  </si>
  <si>
    <t>4.1.01.07.05.0001</t>
  </si>
  <si>
    <t>4.1.01.08</t>
  </si>
  <si>
    <t>Pajak Hiburan</t>
  </si>
  <si>
    <t>4.1.01.08.09</t>
  </si>
  <si>
    <t>Pajak Panti Pijat, Refleksi, Mandi Uap/Spa dan Pusat Kebugaran (Fitness Center)</t>
  </si>
  <si>
    <t>4.1.01.08.09.0001</t>
  </si>
  <si>
    <t>4.1.01.09</t>
  </si>
  <si>
    <t>Pajak Reklame</t>
  </si>
  <si>
    <t>4.1.01.09.01</t>
  </si>
  <si>
    <t>Pajak Reklame Papan/Billboard/Videotron/ Megatron</t>
  </si>
  <si>
    <t>4.1.01.09.01.0001</t>
  </si>
  <si>
    <t>4.1.01.10</t>
  </si>
  <si>
    <t>Pajak Penerangan Jalan</t>
  </si>
  <si>
    <t>4.1.01.10.01</t>
  </si>
  <si>
    <t>Pajak Penerangan Jalan Dihasilkan Sendiri</t>
  </si>
  <si>
    <t>4.1.01.10.01.0001</t>
  </si>
  <si>
    <t>4.1.01.14</t>
  </si>
  <si>
    <t>Pajak Mineral Bukan Logam dan Batuan</t>
  </si>
  <si>
    <t>4.1.01.14.37</t>
  </si>
  <si>
    <t>Pajak Mineral bukan Logam dan Batuan Lainnya</t>
  </si>
  <si>
    <t>4.1.01.14.37.0001</t>
  </si>
  <si>
    <t>4.1.01.15</t>
  </si>
  <si>
    <t>Pajak Bumi dan Bangunan Perdesaan dan Perkotaan (PBBP2)</t>
  </si>
  <si>
    <t>4.1.01.15.01</t>
  </si>
  <si>
    <t>PBBP2</t>
  </si>
  <si>
    <t>4.1.01.15.01.0001</t>
  </si>
  <si>
    <t>4.1.01.16</t>
  </si>
  <si>
    <t>Bea Perolehan Hak Atas Tanah dan Bangunan (BPHTB)</t>
  </si>
  <si>
    <t>4.1.01.16.01</t>
  </si>
  <si>
    <t>BPHTB-Pemindahan Hak</t>
  </si>
  <si>
    <t>4.1.01.16.01.0001</t>
  </si>
  <si>
    <t>4.1.02</t>
  </si>
  <si>
    <t>Retribusi Daerah</t>
  </si>
  <si>
    <t>4.1.02.01</t>
  </si>
  <si>
    <t>Retribusi Jasa Umum</t>
  </si>
  <si>
    <t>4.1.02.01.01</t>
  </si>
  <si>
    <t>Retribusi Pelayanan Kesehatan</t>
  </si>
  <si>
    <t>4.1.02.01.01.0001</t>
  </si>
  <si>
    <t>Retribusi Pelayanan Kesehatan di Puskesmas</t>
  </si>
  <si>
    <t>4.1.02.01.01.0005</t>
  </si>
  <si>
    <t>Retribusi Pelayanan Kesehatan di Rumah Sakit Umum Daerah</t>
  </si>
  <si>
    <t>4.1.02.01.01.0006</t>
  </si>
  <si>
    <t>Retribusi Pelayanan Kesehatan di Tempat Pelayanan Kesehatan Lainnya yang Sejenis</t>
  </si>
  <si>
    <t>4.1.02.01.04</t>
  </si>
  <si>
    <t>Retribusi Pelayanan Parkir di Tepi Jalan Umum</t>
  </si>
  <si>
    <t>4.1.02.01.04.0001</t>
  </si>
  <si>
    <t>Retribusi Penyediaan Pelayanan Parkir di Tepi Jalan Umum</t>
  </si>
  <si>
    <t>4.1.02.01.05</t>
  </si>
  <si>
    <t>Retribusi Pelayanan Pasar</t>
  </si>
  <si>
    <t>4.1.02.01.05.0001</t>
  </si>
  <si>
    <t>Retribusi Pelataran</t>
  </si>
  <si>
    <t>4.1.02.01.05.0002</t>
  </si>
  <si>
    <t>Retribusi Los</t>
  </si>
  <si>
    <t>4.1.02.01.05.0003</t>
  </si>
  <si>
    <t>Retribusi Kios</t>
  </si>
  <si>
    <t>4.1.02.01.06</t>
  </si>
  <si>
    <t>Retribusi Pengujian Kendaraan Bermotor</t>
  </si>
  <si>
    <t>4.1.02.01.06.0001</t>
  </si>
  <si>
    <t>4.1.02.02</t>
  </si>
  <si>
    <t>Retribusi Jasa Usaha</t>
  </si>
  <si>
    <t>4.1.02.02.01</t>
  </si>
  <si>
    <t>Retribusi Pemakaian Kekayaan Daerah</t>
  </si>
  <si>
    <t>4.1.02.02.01.0001</t>
  </si>
  <si>
    <t>Retribusi Penyewaan Tanah dan Bangunan</t>
  </si>
  <si>
    <t>4.1.02.02.01.0002</t>
  </si>
  <si>
    <t>Retribusi Penyewaan Tanah</t>
  </si>
  <si>
    <t>4.1.02.02.01.0003</t>
  </si>
  <si>
    <t>Retribusi Penyewaan Bangunan</t>
  </si>
  <si>
    <t>4.1.02.02.01.0004</t>
  </si>
  <si>
    <t>Retribusi Pemakaian Laboratorium</t>
  </si>
  <si>
    <t>4.1.02.02.01.0006</t>
  </si>
  <si>
    <t>Retribusi Pemakaian Kendaraan Bermotor</t>
  </si>
  <si>
    <t>4.1.02.02.01.0007</t>
  </si>
  <si>
    <t>Retribusi Pemakaian Alat</t>
  </si>
  <si>
    <t>4.1.02.02.02</t>
  </si>
  <si>
    <t>Retribusi Pasar Grosir dan/atau Pertokoan</t>
  </si>
  <si>
    <t>4.1.02.02.02.0002</t>
  </si>
  <si>
    <t>Retribusi Penyediaan Fasilitas Pasar/Pertokoan yang Dikontrakkan</t>
  </si>
  <si>
    <t>4.1.02.02.04</t>
  </si>
  <si>
    <t>Retribusi Terminal</t>
  </si>
  <si>
    <t>4.1.02.02.04.0001</t>
  </si>
  <si>
    <t>Retribusi Pelayanan Penyediaan Tempat Parkir untuk Kendaraan Penumpang dan Bus Umum</t>
  </si>
  <si>
    <t>4.1.02.02.07</t>
  </si>
  <si>
    <t>Retribusi Rumah Potong Hewan</t>
  </si>
  <si>
    <t>4.1.02.02.07.0001</t>
  </si>
  <si>
    <t>Retribusi Pelayanan Rumah Potong Hewan</t>
  </si>
  <si>
    <t>4.1.02.02.11</t>
  </si>
  <si>
    <t>Retribusi Penjualan Produksi Usaha Daerah</t>
  </si>
  <si>
    <t>4.1.02.02.11.0001</t>
  </si>
  <si>
    <t>Retribusi Penjualan Produksi Hasil Usaha Daerah berupa Bibit atau Benih Tanaman</t>
  </si>
  <si>
    <t>4.1.02.02.11.0002</t>
  </si>
  <si>
    <t>Retribusi Penjualan Produksi hasil Usaha Daerah berupa Bibit Ternak</t>
  </si>
  <si>
    <t>4.1.02.02.11.0003</t>
  </si>
  <si>
    <t>Retribusi Penjualan Produksi hasil Usaha Daerah berupa Bibit atau Benih Ikan</t>
  </si>
  <si>
    <t>4.1.02.03</t>
  </si>
  <si>
    <t>Retribusi Perizinan Tertentu</t>
  </si>
  <si>
    <t>4.1.02.03.01</t>
  </si>
  <si>
    <t>Retribusi Izin Mendirikan Bangunan</t>
  </si>
  <si>
    <t>4.1.02.03.01.0001</t>
  </si>
  <si>
    <t>Retribusi Pemberian Izin Mendirikan Bangunan</t>
  </si>
  <si>
    <t>4.1.02.03.02</t>
  </si>
  <si>
    <t>Retribusi Izin Tempat Penjualan Minuman Beralkohol</t>
  </si>
  <si>
    <t>4.1.02.03.02.0001</t>
  </si>
  <si>
    <t>Retribusi Pemberian Izin Tempat Penjualan Minuman Beralkohol</t>
  </si>
  <si>
    <t>4.1.03</t>
  </si>
  <si>
    <t>Hasil Pengelolaan Kekayaan Daerah yang Dipisahkan</t>
  </si>
  <si>
    <t>4.1.03.03</t>
  </si>
  <si>
    <t>Bagian Laba yang dibagikan kepada Pemerintah Daerah (Dividen) atas
Penyertaan Modal pada Perusahaan Milik Swasta</t>
  </si>
  <si>
    <t>4.1.03.03.01</t>
  </si>
  <si>
    <t>Bagian Laba yang Dibagikan kepada Pemerintah Daerah (Dividen) atas
Penyertaan Modal pada Perusahaan Milik Swasta</t>
  </si>
  <si>
    <t>4.1.03.03.01.0001</t>
  </si>
  <si>
    <t>4.1.04</t>
  </si>
  <si>
    <t>Lain-lain PAD yang Sah</t>
  </si>
  <si>
    <t>4.1.04.01</t>
  </si>
  <si>
    <t>Hasil Penjualan BMD yang Tidak Dipisahkan</t>
  </si>
  <si>
    <t>4.1.04.01.06</t>
  </si>
  <si>
    <t>Hasil Penjualan Aset Lainnya</t>
  </si>
  <si>
    <t>4.1.04.01.06.0002</t>
  </si>
  <si>
    <t>Hasil Penjualan Aset Lainnya-Aset Lain-Lain</t>
  </si>
  <si>
    <t>4.1.04.03</t>
  </si>
  <si>
    <t>Hasil Pemanfaatan BMD yang Tidak Dipisahkan</t>
  </si>
  <si>
    <t>4.1.04.03.01</t>
  </si>
  <si>
    <t>Hasil Sewa BMD</t>
  </si>
  <si>
    <t>4.1.04.03.01.0001</t>
  </si>
  <si>
    <t>4.1.04.05</t>
  </si>
  <si>
    <t>Jasa Giro</t>
  </si>
  <si>
    <t>4.1.04.05.01</t>
  </si>
  <si>
    <t>Jasa Giro pada Kas Daerah</t>
  </si>
  <si>
    <t>4.1.04.05.01.0001</t>
  </si>
  <si>
    <t>4.1.04.05.02</t>
  </si>
  <si>
    <t>Jasa Giro pada Kas di Bendahara</t>
  </si>
  <si>
    <t>4.1.04.05.02.0001</t>
  </si>
  <si>
    <t>4.1.04.05.04</t>
  </si>
  <si>
    <t>Jasa Giro pada Rekening Dana BOS</t>
  </si>
  <si>
    <t>4.1.04.05.04.0001</t>
  </si>
  <si>
    <t>4.1.04.05.05</t>
  </si>
  <si>
    <t>Jasa Giro Dana Kapitasi pada FKTP</t>
  </si>
  <si>
    <t>4.1.04.05.05.0001</t>
  </si>
  <si>
    <t>4.1.04.08</t>
  </si>
  <si>
    <t>Penerimaan atas Tuntutan Ganti Kerugian Keuangan Daerah</t>
  </si>
  <si>
    <t>4.1.04.08.01</t>
  </si>
  <si>
    <t>Tuntutan Ganti Kerugian Daerah terhadap Bendahara</t>
  </si>
  <si>
    <t>4.1.04.08.01.0001</t>
  </si>
  <si>
    <t>4.1.04.09</t>
  </si>
  <si>
    <t>Penerimaan Komisi, Potongan, atau Bentuk Lain</t>
  </si>
  <si>
    <t>4.1.04.09.01</t>
  </si>
  <si>
    <t>4.1.04.09.01.0001</t>
  </si>
  <si>
    <t>4.1.04.11</t>
  </si>
  <si>
    <t>Pendapatan Denda atas Keterlambatan Pelaksanaan Pekerjaan</t>
  </si>
  <si>
    <t>4.1.04.11.01</t>
  </si>
  <si>
    <t>4.1.04.11.01.0001</t>
  </si>
  <si>
    <t>4.1.04.12</t>
  </si>
  <si>
    <t>Pendapatan Denda Pajak Daerah</t>
  </si>
  <si>
    <t>4.1.04.12.06</t>
  </si>
  <si>
    <t>Pendapatan Denda Pajak Hotel</t>
  </si>
  <si>
    <t>4.1.04.12.06.0001</t>
  </si>
  <si>
    <t>4.1.04.12.07</t>
  </si>
  <si>
    <t>Pendapatan Denda Pajak Restoran</t>
  </si>
  <si>
    <t>4.1.04.12.07.0001</t>
  </si>
  <si>
    <t>Pendapatan Denda Pajak Restoran dan Sejenisnya</t>
  </si>
  <si>
    <t>4.1.04.12.08</t>
  </si>
  <si>
    <t>Pendapatan Denda Pajak Hiburan</t>
  </si>
  <si>
    <t>4.1.04.12.08.0009</t>
  </si>
  <si>
    <t>Pendapatan Denda Pajak Panti Pijat, Refleksi, Mandi Uap/Spa, dan Pusat Kebugaran (Fitness Center)</t>
  </si>
  <si>
    <t>4.1.04.12.09</t>
  </si>
  <si>
    <t>Pendapatan Denda Pajak Reklame</t>
  </si>
  <si>
    <t>4.1.04.12.09.0001</t>
  </si>
  <si>
    <t>Pendapatan Denda Pajak Reklame Papan/ Billboard/Videotron/Megatron</t>
  </si>
  <si>
    <t>4.1.04.12.14</t>
  </si>
  <si>
    <t>Pendapatan Denda Pajak Mineral bukan Logam dan Batuan Lainnya</t>
  </si>
  <si>
    <t>4.1.04.12.14.0037</t>
  </si>
  <si>
    <t>4.1.04.12.15</t>
  </si>
  <si>
    <t>Pendapatan Denda Pajak Bumi dan Bangunan Perdesaan dan Perkotaan (PBBP2)</t>
  </si>
  <si>
    <t>4.1.04.12.15.0001</t>
  </si>
  <si>
    <t>Pendapatan Denda PBBP2</t>
  </si>
  <si>
    <t>4.1.04.12.16</t>
  </si>
  <si>
    <t>Pendapatan Denda Bea Perolehan Hak atas Tanah dan Bangunan (BPHTB)</t>
  </si>
  <si>
    <t>4.1.04.12.16.0001</t>
  </si>
  <si>
    <t>Pendapatan Denda BPHTB-Pemindahan Hak</t>
  </si>
  <si>
    <t>4.1.04.13</t>
  </si>
  <si>
    <t>Pendapatan Denda Retribusi Daerah</t>
  </si>
  <si>
    <t>4.1.04.13.02</t>
  </si>
  <si>
    <t>Pendapatan Denda Retribusi Jasa Usaha</t>
  </si>
  <si>
    <t>4.1.04.13.02.0001</t>
  </si>
  <si>
    <t>Pendapatan Denda Retribusi Pemakaian Kekayaan Daerah</t>
  </si>
  <si>
    <t>4.1.04.13.02.0002</t>
  </si>
  <si>
    <t>Pendapatan Denda Retribusi Pasar Grosir dan/atau Pertokoan</t>
  </si>
  <si>
    <t>4.1.04.14.01</t>
  </si>
  <si>
    <t>Hasil Eksekusi atas Jaminan atas Pengadaan Barang/Jasa</t>
  </si>
  <si>
    <t>4.1.04.14.01.0001</t>
  </si>
  <si>
    <t>4.1.04.15</t>
  </si>
  <si>
    <t>Pendapatan dari Pengembalian</t>
  </si>
  <si>
    <t>4.1.04.15.03</t>
  </si>
  <si>
    <t>Pendapatan dari Pengembalian Kelebihan Pembayaran Gaji dan Tunjangan</t>
  </si>
  <si>
    <t>4.1.04.15.03.0001</t>
  </si>
  <si>
    <t>4.1.04.16</t>
  </si>
  <si>
    <t>Pendapatan BLUD</t>
  </si>
  <si>
    <t>4.1.04.16.01</t>
  </si>
  <si>
    <t>4.1.04.16.01.0001</t>
  </si>
  <si>
    <t>4.1.04.18</t>
  </si>
  <si>
    <t>Pendapatan Dana Kapitasi Jaminan Kesehatan Nasional (JKN) pada Fasilitas Kesehatan Tingkat Pertama (FKTP)</t>
  </si>
  <si>
    <t>4.1.04.18.01</t>
  </si>
  <si>
    <t>Pendapatan Dana Kapitasi JKN pada FKTP</t>
  </si>
  <si>
    <t>4.1.04.18.01.0001</t>
  </si>
  <si>
    <t>4.2</t>
  </si>
  <si>
    <t>PENDAPATAN TRANSFER</t>
  </si>
  <si>
    <t>4.2.01</t>
  </si>
  <si>
    <t>Pendapatan Transfer Pemerintah Pusat</t>
  </si>
  <si>
    <t>4.2.01.01</t>
  </si>
  <si>
    <t>Dana Perimbangan</t>
  </si>
  <si>
    <t>4.2.01.01.01</t>
  </si>
  <si>
    <t>Dana Transfer Umum-Dana Bagi Hasil (DBH)</t>
  </si>
  <si>
    <t>4.2.01.01.01.0001</t>
  </si>
  <si>
    <t>DBH Pajak Bumi dan Bangunan</t>
  </si>
  <si>
    <t>4.2.01.01.01.0002</t>
  </si>
  <si>
    <t>DBH PPh Pasal 21</t>
  </si>
  <si>
    <t>4.2.01.01.01.0003</t>
  </si>
  <si>
    <t>DBH PPh Pasal 25 dan Pasal 29/WPOPDN</t>
  </si>
  <si>
    <t>4.2.01.01.01.0004</t>
  </si>
  <si>
    <t>DBH Cukai Hasil Tembakau (CHT)</t>
  </si>
  <si>
    <t>4.2.01.01.01.0007</t>
  </si>
  <si>
    <t>DBH Sumber Daya Alam (SDA) Pengusahaan Panas Bumi</t>
  </si>
  <si>
    <t>4.2.01.01.01.0008</t>
  </si>
  <si>
    <t>DBH Sumber Daya Alam (SDA) Mineral dan Batubara-Landrent</t>
  </si>
  <si>
    <t>4.2.01.01.01.0009</t>
  </si>
  <si>
    <t>Dana Bagi Hasil (DBH) Sumber Daya Alam (SDA) Mineral dan Batubara-Royalty</t>
  </si>
  <si>
    <t>4.2.01.01.01.0010</t>
  </si>
  <si>
    <t>DBH Sumber Daya Alam (SDA) Kehutanan- Provisi Sumber Daya Hutan (PSDH)</t>
  </si>
  <si>
    <t>4.2.01.01.01.0013</t>
  </si>
  <si>
    <t>DBH Sumber Daya Alam (SDA) Perikanan</t>
  </si>
  <si>
    <t>4.2.01.01.02</t>
  </si>
  <si>
    <t>Dana Transfer Umum-Dana Alokasi Umum (DAU)</t>
  </si>
  <si>
    <t>4.2.01.01.02.0001</t>
  </si>
  <si>
    <t>DAU</t>
  </si>
  <si>
    <t>4.2.01.01.03</t>
  </si>
  <si>
    <t>Dana Transfer Khusus-Dana Alokasi Khusus (DAK) Fisik</t>
  </si>
  <si>
    <t>4.2.01.01.03.0002</t>
  </si>
  <si>
    <t>DAK Fisik-Bidang Pendidikan-Reguler-SD</t>
  </si>
  <si>
    <t>4.2.01.01.03.0003</t>
  </si>
  <si>
    <t>DAK Fisik-Bidang Pendidikan-Reguler-SMP</t>
  </si>
  <si>
    <t>4.2.01.01.03.0011</t>
  </si>
  <si>
    <t>DAK Fisik-Bidang Pendidikan-Reguler-Perpustakaan Daerah</t>
  </si>
  <si>
    <t>4.2.01.01.03.0015</t>
  </si>
  <si>
    <t>DAK Fisik-Bidang Kesehatan dan KB-Reguler-Pelayanan Kefarmasian</t>
  </si>
  <si>
    <t>4.2.01.01.03.0025</t>
  </si>
  <si>
    <t>DAK Fisik-Bidang Kesehatan dan KB-Reguler-KB</t>
  </si>
  <si>
    <t>4.2.01.01.03.0027</t>
  </si>
  <si>
    <t>DAK Fisik-Bidang Perumahan dan Permukiman-Reguler-Penyediaan Rumah Swadaya</t>
  </si>
  <si>
    <t>4.2.01.01.03.0031</t>
  </si>
  <si>
    <t>DAK Fisik-Bidang Pertanian-Penugasan-Pembangunan/Renovasi Sarana dan Prasarana Fisik Dasar Pembangunan Pertanian</t>
  </si>
  <si>
    <t>4.2.01.01.03.0032</t>
  </si>
  <si>
    <t>DAK Fisik-Bidang Kelautan dan Perikanan-Penugasan</t>
  </si>
  <si>
    <t>4.2.01.01.03.0034</t>
  </si>
  <si>
    <t>DAK Fisik-Bidang Jalan-Reguler-Jalan</t>
  </si>
  <si>
    <t>4.2.01.01.03.0035</t>
  </si>
  <si>
    <t>DAK Fisik-Bidang Jalan-Penugasan-Jalan</t>
  </si>
  <si>
    <t>4.2.01.01.03.0037</t>
  </si>
  <si>
    <t>DAK Fisik-Bidang Air Minum-Reguler</t>
  </si>
  <si>
    <t>4.2.01.01.03.0040</t>
  </si>
  <si>
    <t>DAK Fisik-Bidang Sanitasi-Reguler</t>
  </si>
  <si>
    <t>4.2.01.01.03.0043</t>
  </si>
  <si>
    <t>DAK Fisik-Bidang Irigasi-Penugasan</t>
  </si>
  <si>
    <t>4.2.01.01.03.0052</t>
  </si>
  <si>
    <t>DAK Fisik-Bidang Kesehatan dan KB-Reguler-Peningkatan Kesiapan Sistem Kesehatan</t>
  </si>
  <si>
    <t>4.2.01.01.03.0054</t>
  </si>
  <si>
    <t>DAK Fisik-Bidang Transportasi Perdesaan-Reguler</t>
  </si>
  <si>
    <t>4.2.01.01.04</t>
  </si>
  <si>
    <t>Dana Transfer Khusus-Dana Alokasi Khusus (DAK) Non Fisik</t>
  </si>
  <si>
    <t>4.2.01.01.04.0004</t>
  </si>
  <si>
    <t>DAK Non Fisik-TPG PNSD</t>
  </si>
  <si>
    <t>4.2.01.01.04.0005</t>
  </si>
  <si>
    <t>DAK Non Fisik-Tamsil Guru PNSD</t>
  </si>
  <si>
    <t>4.2.01.01.04.0007</t>
  </si>
  <si>
    <t>DAK Non Fisik-BOP PAUD</t>
  </si>
  <si>
    <t>4.2.01.01.04.0008</t>
  </si>
  <si>
    <t>DAK Non Fisik-BOP Pendidikan Kesetaraan</t>
  </si>
  <si>
    <t>4.2.01.01.04.0011</t>
  </si>
  <si>
    <t>DAK Non Fisik-BOKKB-BOK</t>
  </si>
  <si>
    <t>4.2.01.01.04.0014</t>
  </si>
  <si>
    <t>DAK Non Fisik-BOKKB-Jaminan Persalinan</t>
  </si>
  <si>
    <t>4.2.01.01.04.0015</t>
  </si>
  <si>
    <t>DAK Non Fisik-BOKKB-BOKB</t>
  </si>
  <si>
    <t>4.2.01.01.04.0016</t>
  </si>
  <si>
    <t>DAK Non Fisik-PK2UKM</t>
  </si>
  <si>
    <t>4.2.01.01.04.0020</t>
  </si>
  <si>
    <t>DAK Non Fisik-Fasilitasi Penanaman Modal</t>
  </si>
  <si>
    <t>4.2.01.01.04.0023</t>
  </si>
  <si>
    <t>DAK Non Fisik-Dana Ketahanan Pangan Dan Pertanian</t>
  </si>
  <si>
    <t>4.2.01.02</t>
  </si>
  <si>
    <t>Dana Insentif Daerah (DID)</t>
  </si>
  <si>
    <t>4.2.01.02.01</t>
  </si>
  <si>
    <t>DID</t>
  </si>
  <si>
    <t>4.2.01.02.01.0001</t>
  </si>
  <si>
    <t>4.2.01.05</t>
  </si>
  <si>
    <t>Dana Desa</t>
  </si>
  <si>
    <t>4.2.01.05.01</t>
  </si>
  <si>
    <t>4.2.01.05.01.0001</t>
  </si>
  <si>
    <t>4.2.02</t>
  </si>
  <si>
    <t>Pendapatan Transfer Antar Daerah</t>
  </si>
  <si>
    <t>4.2.02.01</t>
  </si>
  <si>
    <t>Pendapatan Bagi Hasil</t>
  </si>
  <si>
    <t>4.2.02.01.01</t>
  </si>
  <si>
    <t>Pendapatan Bagi Hasil Pajak</t>
  </si>
  <si>
    <t>4.2.02.01.01.0001</t>
  </si>
  <si>
    <t>Pendapatan Bagi Hasil Pajak Kendaraan Bermotor</t>
  </si>
  <si>
    <t>4.2.02.01.01.0002</t>
  </si>
  <si>
    <t>Pendapatan Bagi Hasil Bea Balik Nama Kendaraan Bermotor</t>
  </si>
  <si>
    <t>4.2.02.01.01.0003</t>
  </si>
  <si>
    <t>Pendapatan Bagi Hasil Pajak Bahan Bakar Kendaraan Bermotor</t>
  </si>
  <si>
    <t>4.2.02.01.01.0004</t>
  </si>
  <si>
    <t>Pendapatan Bagi Hasil Pajak Air Permukaan</t>
  </si>
  <si>
    <t>4.2.02.01.01.0005</t>
  </si>
  <si>
    <t>Pendapatan Bagi Hasil Pajak Rokok</t>
  </si>
  <si>
    <t>4.3</t>
  </si>
  <si>
    <t>LAIN-LAIN PENDAPATAN DAERAH YANG SAH</t>
  </si>
  <si>
    <t>4.3.01</t>
  </si>
  <si>
    <t>Pendapatan Hibah</t>
  </si>
  <si>
    <t>4.3.01.01</t>
  </si>
  <si>
    <t>Pendapatan Hibah dari Pemerintah Pusat</t>
  </si>
  <si>
    <t>4.3.01.01.01</t>
  </si>
  <si>
    <t>4.3.01.01.01.0001</t>
  </si>
  <si>
    <t>4.3.01.05</t>
  </si>
  <si>
    <t>Sumbangan Pihak Ketiga/Sejenisnya</t>
  </si>
  <si>
    <t>4.3.01.05.01</t>
  </si>
  <si>
    <t>4.3.01.05.01.001</t>
  </si>
  <si>
    <t>Sumbangan Pihak Ketiga/Sejenis</t>
  </si>
  <si>
    <t>4.3.03</t>
  </si>
  <si>
    <t>Lain-lain Pendapatan Sesuai dengan Ketentuan Peraturan Perundang-Undangan</t>
  </si>
  <si>
    <t>4.3.03.01</t>
  </si>
  <si>
    <t>Lain-lain Pendapatan</t>
  </si>
  <si>
    <t>4.3.03.01.01</t>
  </si>
  <si>
    <t>Pendapatan Hibah Dana BOS</t>
  </si>
  <si>
    <t>4.3.03.01.01.0001</t>
  </si>
  <si>
    <t>4.3.03.01.02</t>
  </si>
  <si>
    <t>Pendapatan atas Pengembalian Hibah</t>
  </si>
  <si>
    <t>4.3.03.01.02.0005</t>
  </si>
  <si>
    <t>Pendapatan atas Pengembalian Hibah pada Badan, Lembaga, dan Organisasi Kemasyarakatan yang Berbadan hukum Indonesia</t>
  </si>
  <si>
    <t>Waikabubak, 31 Desember 2022</t>
  </si>
  <si>
    <t>Mengetahui,</t>
  </si>
  <si>
    <t>Kepala Badan Pendapatan Daerah</t>
  </si>
  <si>
    <t>Kabupaten Sumba Barat</t>
  </si>
  <si>
    <t>Woldeman H. Wello, S.Si., M.Si</t>
  </si>
  <si>
    <t>NIP.19741116 200012 1 003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</si>
</sst>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@\ * &quot;:&quot;"/>
    <numFmt numFmtId="165" formatCode="[$-21]mmmm\ yyyy"/>
    <numFmt numFmtId="166" formatCode="_(* #,##0.00_);_(* \(#,##0.00\);_(* &quot;-&quot;??_);_(@_)"/>
    <numFmt numFmtId="167" formatCode="_-* #,##0.00_-;\-* #,##0.0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left" vertical="top"/>
    </xf>
    <xf numFmtId="165" fontId="7" fillId="0" borderId="0" xfId="0" applyNumberFormat="1" applyFont="1" applyAlignment="1" applyProtection="1">
      <alignment horizontal="left" vertical="top"/>
      <protection locked="0"/>
    </xf>
    <xf numFmtId="41" fontId="8" fillId="0" borderId="0" xfId="2" applyFont="1" applyFill="1"/>
    <xf numFmtId="43" fontId="8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2" xfId="0" quotePrefix="1" applyFont="1" applyBorder="1" applyAlignment="1" applyProtection="1">
      <alignment horizontal="center" vertical="center"/>
      <protection locked="0"/>
    </xf>
    <xf numFmtId="0" fontId="10" fillId="0" borderId="2" xfId="0" quotePrefix="1" applyFont="1" applyBorder="1" applyAlignment="1" applyProtection="1">
      <alignment horizontal="center" vertical="center"/>
      <protection locked="0"/>
    </xf>
    <xf numFmtId="41" fontId="10" fillId="0" borderId="2" xfId="2" quotePrefix="1" applyFont="1" applyFill="1" applyBorder="1" applyAlignment="1" applyProtection="1">
      <alignment horizontal="center" vertical="center"/>
      <protection locked="0"/>
    </xf>
    <xf numFmtId="0" fontId="10" fillId="0" borderId="2" xfId="0" quotePrefix="1" applyFont="1" applyBorder="1" applyAlignment="1" applyProtection="1">
      <alignment horizontal="center" vertical="center" wrapText="1"/>
      <protection locked="0"/>
    </xf>
    <xf numFmtId="49" fontId="9" fillId="3" borderId="2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43" fontId="9" fillId="3" borderId="2" xfId="1" applyFont="1" applyFill="1" applyBorder="1" applyAlignment="1">
      <alignment horizontal="right" vertical="center"/>
    </xf>
    <xf numFmtId="43" fontId="9" fillId="3" borderId="3" xfId="1" applyFont="1" applyFill="1" applyBorder="1" applyAlignment="1">
      <alignment horizontal="right" vertical="center"/>
    </xf>
    <xf numFmtId="166" fontId="9" fillId="3" borderId="2" xfId="2" applyNumberFormat="1" applyFont="1" applyFill="1" applyBorder="1" applyAlignment="1">
      <alignment horizontal="right" vertical="center"/>
    </xf>
    <xf numFmtId="166" fontId="9" fillId="3" borderId="2" xfId="0" applyNumberFormat="1" applyFont="1" applyFill="1" applyBorder="1" applyAlignment="1">
      <alignment horizontal="right" vertical="center"/>
    </xf>
    <xf numFmtId="166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43" fontId="9" fillId="2" borderId="2" xfId="1" applyFont="1" applyFill="1" applyBorder="1" applyAlignment="1">
      <alignment horizontal="right" vertical="center"/>
    </xf>
    <xf numFmtId="166" fontId="9" fillId="2" borderId="2" xfId="2" applyNumberFormat="1" applyFont="1" applyFill="1" applyBorder="1" applyAlignment="1">
      <alignment horizontal="right" vertical="center"/>
    </xf>
    <xf numFmtId="166" fontId="9" fillId="2" borderId="2" xfId="0" applyNumberFormat="1" applyFont="1" applyFill="1" applyBorder="1" applyAlignment="1">
      <alignment horizontal="right" vertical="center"/>
    </xf>
    <xf numFmtId="166" fontId="9" fillId="2" borderId="2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43" fontId="9" fillId="0" borderId="2" xfId="1" applyFont="1" applyFill="1" applyBorder="1" applyAlignment="1">
      <alignment horizontal="right" vertical="center"/>
    </xf>
    <xf numFmtId="167" fontId="9" fillId="4" borderId="2" xfId="2" applyNumberFormat="1" applyFont="1" applyFill="1" applyBorder="1" applyAlignment="1">
      <alignment vertical="center"/>
    </xf>
    <xf numFmtId="166" fontId="9" fillId="0" borderId="2" xfId="2" applyNumberFormat="1" applyFont="1" applyFill="1" applyBorder="1" applyAlignment="1">
      <alignment horizontal="right" vertical="center"/>
    </xf>
    <xf numFmtId="166" fontId="9" fillId="0" borderId="2" xfId="0" applyNumberFormat="1" applyFont="1" applyBorder="1" applyAlignment="1">
      <alignment horizontal="right" vertical="center"/>
    </xf>
    <xf numFmtId="166" fontId="9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43" fontId="11" fillId="0" borderId="2" xfId="1" applyFont="1" applyFill="1" applyBorder="1" applyAlignment="1">
      <alignment horizontal="right" vertical="center"/>
    </xf>
    <xf numFmtId="167" fontId="8" fillId="4" borderId="2" xfId="2" applyNumberFormat="1" applyFont="1" applyFill="1" applyBorder="1" applyAlignment="1">
      <alignment vertical="center"/>
    </xf>
    <xf numFmtId="166" fontId="11" fillId="0" borderId="2" xfId="2" applyNumberFormat="1" applyFont="1" applyFill="1" applyBorder="1" applyAlignment="1">
      <alignment horizontal="right" vertical="center"/>
    </xf>
    <xf numFmtId="166" fontId="11" fillId="0" borderId="2" xfId="0" applyNumberFormat="1" applyFont="1" applyBorder="1" applyAlignment="1">
      <alignment horizontal="right" vertical="center"/>
    </xf>
    <xf numFmtId="166" fontId="11" fillId="0" borderId="2" xfId="0" applyNumberFormat="1" applyFont="1" applyBorder="1" applyAlignment="1">
      <alignment horizontal="right" vertical="center" wrapText="1"/>
    </xf>
    <xf numFmtId="43" fontId="0" fillId="0" borderId="0" xfId="1" applyFont="1"/>
    <xf numFmtId="167" fontId="12" fillId="4" borderId="2" xfId="2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3" fontId="8" fillId="0" borderId="2" xfId="1" applyFont="1" applyFill="1" applyBorder="1" applyAlignment="1">
      <alignment horizontal="right" vertical="center"/>
    </xf>
    <xf numFmtId="166" fontId="8" fillId="0" borderId="2" xfId="2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67" fontId="9" fillId="0" borderId="2" xfId="2" applyNumberFormat="1" applyFont="1" applyFill="1" applyBorder="1" applyAlignment="1">
      <alignment vertical="center"/>
    </xf>
    <xf numFmtId="167" fontId="8" fillId="0" borderId="2" xfId="2" applyNumberFormat="1" applyFont="1" applyFill="1" applyBorder="1" applyAlignment="1">
      <alignment vertical="center"/>
    </xf>
    <xf numFmtId="43" fontId="9" fillId="0" borderId="2" xfId="1" applyFont="1" applyFill="1" applyBorder="1" applyAlignment="1">
      <alignment horizontal="right" vertical="center" wrapText="1"/>
    </xf>
    <xf numFmtId="166" fontId="9" fillId="0" borderId="2" xfId="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43" fontId="8" fillId="0" borderId="2" xfId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3" fontId="8" fillId="0" borderId="2" xfId="1" applyFont="1" applyBorder="1" applyAlignment="1">
      <alignment horizontal="right" vertical="center"/>
    </xf>
    <xf numFmtId="43" fontId="8" fillId="0" borderId="2" xfId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67" fontId="9" fillId="2" borderId="2" xfId="2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166" fontId="8" fillId="0" borderId="6" xfId="2" applyNumberFormat="1" applyFont="1" applyFill="1" applyBorder="1" applyAlignment="1">
      <alignment horizontal="right" vertical="center"/>
    </xf>
    <xf numFmtId="166" fontId="8" fillId="0" borderId="6" xfId="0" applyNumberFormat="1" applyFont="1" applyBorder="1" applyAlignment="1">
      <alignment horizontal="right" vertical="center"/>
    </xf>
    <xf numFmtId="166" fontId="8" fillId="0" borderId="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1" fontId="0" fillId="0" borderId="0" xfId="2" applyFont="1" applyFill="1"/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14" fontId="8" fillId="0" borderId="0" xfId="0" applyNumberFormat="1" applyFont="1"/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41" fontId="8" fillId="0" borderId="0" xfId="2" applyFont="1" applyFill="1" applyAlignment="1" applyProtection="1">
      <alignment horizontal="right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Comma [0] 2" xfId="2" xr:uid="{B13D2905-63A6-4BB4-B8D9-1FE40749ED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DASHBOARD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47628</xdr:colOff>
      <xdr:row>0</xdr:row>
      <xdr:rowOff>21897</xdr:rowOff>
    </xdr:from>
    <xdr:to>
      <xdr:col>1</xdr:col>
      <xdr:colOff>1047750</xdr:colOff>
      <xdr:row>3</xdr:row>
      <xdr:rowOff>16341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261A0-B1F1-4FE6-9F5D-93D7BF4C41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E3E3E3"/>
            </a:clrFrom>
            <a:clrTo>
              <a:srgbClr val="E3E3E3">
                <a:alpha val="0"/>
              </a:srgbClr>
            </a:clrTo>
          </a:clrChange>
        </a:blip>
        <a:srcRect t="4930" b="8450"/>
        <a:stretch/>
      </xdr:blipFill>
      <xdr:spPr bwMode="auto">
        <a:xfrm>
          <a:off x="914400" y="21897"/>
          <a:ext cx="0" cy="937419"/>
        </a:xfrm>
        <a:prstGeom prst="rect">
          <a:avLst/>
        </a:prstGeom>
        <a:noFill/>
        <a:ln w="12700">
          <a:miter lim="800000"/>
          <a:headEnd/>
          <a:tailEnd/>
        </a:ln>
      </xdr:spPr>
    </xdr:pic>
    <xdr:clientData/>
  </xdr:twoCellAnchor>
  <xdr:twoCellAnchor>
    <xdr:from>
      <xdr:col>10</xdr:col>
      <xdr:colOff>57149</xdr:colOff>
      <xdr:row>5</xdr:row>
      <xdr:rowOff>230981</xdr:rowOff>
    </xdr:from>
    <xdr:to>
      <xdr:col>12</xdr:col>
      <xdr:colOff>432593</xdr:colOff>
      <xdr:row>7</xdr:row>
      <xdr:rowOff>68527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16A91E-CECB-40E6-B089-661BD5878D0C}"/>
            </a:ext>
          </a:extLst>
        </xdr:cNvPr>
        <xdr:cNvSpPr/>
      </xdr:nvSpPr>
      <xdr:spPr>
        <a:xfrm>
          <a:off x="14839949" y="1402556"/>
          <a:ext cx="1594644" cy="513821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DASHBOARD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ub%20Bidang%20Pengawasan%20dan%20Pelaporan%20PAD%20Khusus%20Pajak%20Daerah\LAPORAN\2022\DATABASE%20TERBARU%20FIX%202022%20(Pelina%202)%20-%20PERUBAHAN%202022.xlsx" TargetMode="External"/><Relationship Id="rId1" Type="http://schemas.openxmlformats.org/officeDocument/2006/relationships/externalLinkPath" Target="DATABASE%20TERBARU%20FIX%202022%20(Pelina%202)%20-%20PERUBAHA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GET_RETRIBUSI"/>
      <sheetName val="data_validation"/>
      <sheetName val="Database Anggaran"/>
      <sheetName val="RKA BAPENDA"/>
      <sheetName val="DASHBOARD"/>
      <sheetName val="DB_Konsolidasi"/>
      <sheetName val="REKAPAN REALISASI"/>
      <sheetName val="Sheet1"/>
      <sheetName val="LRA BAPENDA"/>
      <sheetName val="LRA KONSOLIDASI"/>
      <sheetName val="Sheet2"/>
      <sheetName val="SPJ Bulanan BAPENDA"/>
      <sheetName val="BKU BAPENDA"/>
      <sheetName val="BERITA ACARA "/>
      <sheetName val="Sheet3"/>
      <sheetName val="NO BUKTI"/>
    </sheetNames>
    <sheetDataSet>
      <sheetData sheetId="0"/>
      <sheetData sheetId="1"/>
      <sheetData sheetId="2"/>
      <sheetData sheetId="3"/>
      <sheetData sheetId="4"/>
      <sheetData sheetId="5">
        <row r="7">
          <cell r="B7">
            <v>44562</v>
          </cell>
        </row>
      </sheetData>
      <sheetData sheetId="6">
        <row r="5">
          <cell r="E5">
            <v>44562</v>
          </cell>
          <cell r="F5">
            <v>44593</v>
          </cell>
          <cell r="G5">
            <v>44621</v>
          </cell>
          <cell r="H5">
            <v>44652</v>
          </cell>
          <cell r="I5">
            <v>44682</v>
          </cell>
          <cell r="J5">
            <v>44713</v>
          </cell>
          <cell r="K5">
            <v>44743</v>
          </cell>
          <cell r="L5">
            <v>44774</v>
          </cell>
          <cell r="M5">
            <v>44805</v>
          </cell>
          <cell r="N5">
            <v>44835</v>
          </cell>
          <cell r="O5">
            <v>44866</v>
          </cell>
          <cell r="P5">
            <v>44896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817E-830D-4E93-830D-2EAF1F1516D5}">
  <dimension ref="A1:N220"/>
  <sheetViews>
    <sheetView tabSelected="1" topLeftCell="C1" workbookViewId="0">
      <selection activeCell="H18" sqref="H18"/>
    </sheetView>
  </sheetViews>
  <sheetFormatPr defaultColWidth="9.140625" defaultRowHeight="15" zeroHeight="1" x14ac:dyDescent="0.25"/>
  <cols>
    <col min="1" max="1" width="13.7109375" hidden="1" customWidth="1"/>
    <col min="2" max="2" width="22.7109375" hidden="1" customWidth="1"/>
    <col min="3" max="3" width="53.42578125" customWidth="1"/>
    <col min="4" max="4" width="21.5703125" hidden="1" customWidth="1"/>
    <col min="5" max="5" width="23.5703125" style="75" customWidth="1"/>
    <col min="6" max="6" width="21.42578125" style="75" customWidth="1"/>
    <col min="7" max="7" width="21.140625" style="75" customWidth="1"/>
    <col min="8" max="8" width="24.28515625" customWidth="1"/>
    <col min="9" max="9" width="11.140625" customWidth="1"/>
    <col min="10" max="10" width="20.140625" customWidth="1"/>
    <col min="14" max="14" width="18.42578125" bestFit="1" customWidth="1"/>
  </cols>
  <sheetData>
    <row r="1" spans="1:10" s="1" customFormat="1" ht="24.95" customHeight="1" x14ac:dyDescent="0.25">
      <c r="B1" s="82" t="s">
        <v>0</v>
      </c>
      <c r="C1" s="82"/>
      <c r="D1" s="82"/>
      <c r="E1" s="82"/>
      <c r="F1" s="82"/>
      <c r="G1" s="82"/>
      <c r="H1" s="82"/>
      <c r="I1" s="82"/>
      <c r="J1" s="82"/>
    </row>
    <row r="2" spans="1:10" s="1" customFormat="1" ht="24.95" customHeight="1" x14ac:dyDescent="0.5">
      <c r="B2" s="83" t="s">
        <v>1</v>
      </c>
      <c r="C2" s="83"/>
      <c r="D2" s="83"/>
      <c r="E2" s="83"/>
      <c r="F2" s="83"/>
      <c r="G2" s="83"/>
      <c r="H2" s="83"/>
      <c r="I2" s="83"/>
      <c r="J2" s="83"/>
    </row>
    <row r="3" spans="1:10" s="1" customFormat="1" ht="24.95" customHeight="1" thickBot="1" x14ac:dyDescent="0.5">
      <c r="B3" s="84" t="s">
        <v>2</v>
      </c>
      <c r="C3" s="84"/>
      <c r="D3" s="84"/>
      <c r="E3" s="84"/>
      <c r="F3" s="84"/>
      <c r="G3" s="84"/>
      <c r="H3" s="84"/>
      <c r="I3" s="84"/>
      <c r="J3" s="84"/>
    </row>
    <row r="4" spans="1:10" s="1" customFormat="1" ht="3.75" customHeight="1" thickTop="1" thickBot="1" x14ac:dyDescent="0.3">
      <c r="B4" s="85"/>
      <c r="C4" s="85"/>
      <c r="D4" s="85"/>
      <c r="E4" s="85"/>
      <c r="F4" s="85"/>
      <c r="G4" s="85"/>
      <c r="H4" s="85"/>
      <c r="I4" s="85"/>
      <c r="J4" s="85"/>
    </row>
    <row r="5" spans="1:10" s="1" customFormat="1" ht="14.25" customHeight="1" thickTop="1" x14ac:dyDescent="0.25">
      <c r="B5" s="2"/>
      <c r="C5" s="2"/>
      <c r="D5" s="2"/>
      <c r="E5" s="2"/>
      <c r="F5" s="2"/>
      <c r="G5" s="2"/>
      <c r="H5" s="2"/>
      <c r="I5" s="2"/>
      <c r="J5" s="2"/>
    </row>
    <row r="6" spans="1:10" ht="22.5" customHeight="1" x14ac:dyDescent="0.25">
      <c r="B6" s="3" t="s">
        <v>3</v>
      </c>
      <c r="C6" s="4">
        <v>44896</v>
      </c>
      <c r="D6" s="4"/>
      <c r="E6" s="5"/>
      <c r="F6" s="5"/>
      <c r="G6" s="5"/>
      <c r="H6" s="6"/>
      <c r="I6" s="7"/>
      <c r="J6" s="7"/>
    </row>
    <row r="7" spans="1:10" s="8" customFormat="1" ht="30.75" customHeight="1" x14ac:dyDescent="0.25">
      <c r="B7" s="86" t="s">
        <v>4</v>
      </c>
      <c r="C7" s="87" t="s">
        <v>5</v>
      </c>
      <c r="D7" s="88" t="s">
        <v>6</v>
      </c>
      <c r="E7" s="89" t="s">
        <v>7</v>
      </c>
      <c r="F7" s="88" t="s">
        <v>8</v>
      </c>
      <c r="G7" s="88"/>
      <c r="H7" s="88"/>
      <c r="I7" s="88"/>
      <c r="J7" s="90" t="s">
        <v>9</v>
      </c>
    </row>
    <row r="8" spans="1:10" s="8" customFormat="1" ht="53.25" customHeight="1" x14ac:dyDescent="0.25">
      <c r="B8" s="86"/>
      <c r="C8" s="87"/>
      <c r="D8" s="88"/>
      <c r="E8" s="89"/>
      <c r="F8" s="10" t="s">
        <v>10</v>
      </c>
      <c r="G8" s="10" t="s">
        <v>11</v>
      </c>
      <c r="H8" s="9" t="s">
        <v>12</v>
      </c>
      <c r="I8" s="9" t="s">
        <v>13</v>
      </c>
      <c r="J8" s="90"/>
    </row>
    <row r="9" spans="1:10" s="8" customFormat="1" ht="17.25" customHeight="1" x14ac:dyDescent="0.25">
      <c r="A9" s="11" t="s">
        <v>14</v>
      </c>
      <c r="B9" s="12" t="s">
        <v>15</v>
      </c>
      <c r="C9" s="13" t="s">
        <v>16</v>
      </c>
      <c r="D9" s="13"/>
      <c r="E9" s="14" t="s">
        <v>17</v>
      </c>
      <c r="F9" s="14" t="s">
        <v>18</v>
      </c>
      <c r="G9" s="14" t="s">
        <v>19</v>
      </c>
      <c r="H9" s="13" t="s">
        <v>20</v>
      </c>
      <c r="I9" s="13" t="s">
        <v>21</v>
      </c>
      <c r="J9" s="15" t="s">
        <v>22</v>
      </c>
    </row>
    <row r="10" spans="1:10" s="7" customFormat="1" ht="21" customHeight="1" x14ac:dyDescent="0.25">
      <c r="A10" s="7">
        <v>4</v>
      </c>
      <c r="B10" s="16" t="s">
        <v>23</v>
      </c>
      <c r="C10" s="17" t="s">
        <v>24</v>
      </c>
      <c r="D10" s="18">
        <f>D11+D137+D193</f>
        <v>696482680888</v>
      </c>
      <c r="E10" s="19">
        <v>685739548049</v>
      </c>
      <c r="F10" s="20">
        <v>671038292483.04004</v>
      </c>
      <c r="G10" s="20">
        <v>29389973985.23</v>
      </c>
      <c r="H10" s="21">
        <v>700428266468.27002</v>
      </c>
      <c r="I10" s="21">
        <v>102.14202585530627</v>
      </c>
      <c r="J10" s="22">
        <v>14688718419.27002</v>
      </c>
    </row>
    <row r="11" spans="1:10" s="23" customFormat="1" ht="21" customHeight="1" x14ac:dyDescent="0.25">
      <c r="A11" s="23">
        <v>41</v>
      </c>
      <c r="B11" s="24" t="s">
        <v>25</v>
      </c>
      <c r="C11" s="25" t="s">
        <v>26</v>
      </c>
      <c r="D11" s="26">
        <f>D12+D41+D78+D82</f>
        <v>57601957968</v>
      </c>
      <c r="E11" s="26">
        <v>52255014643</v>
      </c>
      <c r="F11" s="27">
        <v>63957884047.039993</v>
      </c>
      <c r="G11" s="27">
        <v>6492074975.2299995</v>
      </c>
      <c r="H11" s="28">
        <v>70449959022.269989</v>
      </c>
      <c r="I11" s="28">
        <v>134.81951828657148</v>
      </c>
      <c r="J11" s="29">
        <v>18194944379.269989</v>
      </c>
    </row>
    <row r="12" spans="1:10" s="23" customFormat="1" ht="21" customHeight="1" x14ac:dyDescent="0.25">
      <c r="A12" s="23">
        <v>4101</v>
      </c>
      <c r="B12" s="30" t="s">
        <v>27</v>
      </c>
      <c r="C12" s="31" t="s">
        <v>28</v>
      </c>
      <c r="D12" s="32">
        <v>15069460715</v>
      </c>
      <c r="E12" s="33">
        <v>16581229435</v>
      </c>
      <c r="F12" s="34">
        <v>24211933501.5</v>
      </c>
      <c r="G12" s="34">
        <v>2862199695</v>
      </c>
      <c r="H12" s="35">
        <v>27074133196.5</v>
      </c>
      <c r="I12" s="35">
        <v>163.28181997983432</v>
      </c>
      <c r="J12" s="36">
        <v>10492903761.5</v>
      </c>
    </row>
    <row r="13" spans="1:10" ht="21" customHeight="1" x14ac:dyDescent="0.25">
      <c r="A13">
        <v>410106</v>
      </c>
      <c r="B13" s="30" t="s">
        <v>29</v>
      </c>
      <c r="C13" s="31" t="s">
        <v>30</v>
      </c>
      <c r="D13" s="32">
        <v>8513354938</v>
      </c>
      <c r="E13" s="33">
        <v>9515292658</v>
      </c>
      <c r="F13" s="34">
        <v>16500630082</v>
      </c>
      <c r="G13" s="34">
        <v>1146393883</v>
      </c>
      <c r="H13" s="35">
        <v>17647023965</v>
      </c>
      <c r="I13" s="35">
        <v>185.45960276022865</v>
      </c>
      <c r="J13" s="36">
        <v>8131731307</v>
      </c>
    </row>
    <row r="14" spans="1:10" ht="21" customHeight="1" x14ac:dyDescent="0.25">
      <c r="A14">
        <v>41010601</v>
      </c>
      <c r="B14" s="30" t="s">
        <v>31</v>
      </c>
      <c r="C14" s="31" t="s">
        <v>30</v>
      </c>
      <c r="D14" s="32">
        <v>8513354938</v>
      </c>
      <c r="E14" s="33">
        <v>9515292658</v>
      </c>
      <c r="F14" s="34">
        <v>16500630082</v>
      </c>
      <c r="G14" s="34">
        <v>1146393883</v>
      </c>
      <c r="H14" s="35">
        <v>17647023965</v>
      </c>
      <c r="I14" s="35">
        <v>185.45960276022865</v>
      </c>
      <c r="J14" s="36">
        <v>8131731307</v>
      </c>
    </row>
    <row r="15" spans="1:10" ht="21" customHeight="1" x14ac:dyDescent="0.25">
      <c r="A15">
        <v>410106010001</v>
      </c>
      <c r="B15" s="37" t="s">
        <v>32</v>
      </c>
      <c r="C15" s="38" t="s">
        <v>30</v>
      </c>
      <c r="D15" s="39">
        <v>8513354938</v>
      </c>
      <c r="E15" s="40">
        <v>9515292658</v>
      </c>
      <c r="F15" s="41">
        <v>16500630082</v>
      </c>
      <c r="G15" s="41">
        <v>1146393883</v>
      </c>
      <c r="H15" s="42">
        <v>17647023965</v>
      </c>
      <c r="I15" s="42">
        <v>185.45960276022865</v>
      </c>
      <c r="J15" s="43">
        <v>8131731307</v>
      </c>
    </row>
    <row r="16" spans="1:10" ht="21" customHeight="1" x14ac:dyDescent="0.25">
      <c r="A16">
        <v>410107</v>
      </c>
      <c r="B16" s="30" t="s">
        <v>33</v>
      </c>
      <c r="C16" s="31" t="s">
        <v>34</v>
      </c>
      <c r="D16" s="32">
        <v>1080000000</v>
      </c>
      <c r="E16" s="33">
        <v>1035101000</v>
      </c>
      <c r="F16" s="34">
        <v>1287089699.5</v>
      </c>
      <c r="G16" s="34">
        <v>462354945</v>
      </c>
      <c r="H16" s="35">
        <v>1749444644.5</v>
      </c>
      <c r="I16" s="35">
        <v>169.01197511160746</v>
      </c>
      <c r="J16" s="36">
        <v>714343644.5</v>
      </c>
    </row>
    <row r="17" spans="1:10" ht="21" customHeight="1" x14ac:dyDescent="0.25">
      <c r="A17">
        <v>41010701</v>
      </c>
      <c r="B17" s="30" t="s">
        <v>35</v>
      </c>
      <c r="C17" s="31" t="s">
        <v>36</v>
      </c>
      <c r="D17" s="32">
        <v>1000000000</v>
      </c>
      <c r="E17" s="33">
        <v>875101000</v>
      </c>
      <c r="F17" s="34">
        <v>1041329128.5</v>
      </c>
      <c r="G17" s="34">
        <v>443927695</v>
      </c>
      <c r="H17" s="35">
        <v>1485256823.5</v>
      </c>
      <c r="I17" s="35">
        <v>169.72404596726548</v>
      </c>
      <c r="J17" s="36">
        <v>610155823.5</v>
      </c>
    </row>
    <row r="18" spans="1:10" ht="21" customHeight="1" x14ac:dyDescent="0.25">
      <c r="A18">
        <v>410107010001</v>
      </c>
      <c r="B18" s="37" t="s">
        <v>37</v>
      </c>
      <c r="C18" s="38" t="s">
        <v>36</v>
      </c>
      <c r="D18" s="39">
        <v>1000000000</v>
      </c>
      <c r="E18" s="40">
        <v>875101000</v>
      </c>
      <c r="F18" s="41">
        <v>1041329128.5</v>
      </c>
      <c r="G18" s="41">
        <v>443927695</v>
      </c>
      <c r="H18" s="42">
        <v>1485256823.5</v>
      </c>
      <c r="I18" s="42">
        <v>169.72404596726548</v>
      </c>
      <c r="J18" s="43">
        <v>610155823.5</v>
      </c>
    </row>
    <row r="19" spans="1:10" ht="21" customHeight="1" x14ac:dyDescent="0.25">
      <c r="A19">
        <v>41010702</v>
      </c>
      <c r="B19" s="30" t="s">
        <v>38</v>
      </c>
      <c r="C19" s="31" t="s">
        <v>39</v>
      </c>
      <c r="D19" s="32">
        <v>50000000</v>
      </c>
      <c r="E19" s="33">
        <v>100000000</v>
      </c>
      <c r="F19" s="34">
        <v>157216571</v>
      </c>
      <c r="G19" s="34">
        <v>14734750</v>
      </c>
      <c r="H19" s="35">
        <v>171951321</v>
      </c>
      <c r="I19" s="35">
        <v>171.95132099999998</v>
      </c>
      <c r="J19" s="36">
        <v>71951321</v>
      </c>
    </row>
    <row r="20" spans="1:10" ht="21" customHeight="1" x14ac:dyDescent="0.25">
      <c r="A20">
        <v>410107020001</v>
      </c>
      <c r="B20" s="37" t="s">
        <v>40</v>
      </c>
      <c r="C20" s="38" t="s">
        <v>39</v>
      </c>
      <c r="D20" s="39">
        <v>50000000</v>
      </c>
      <c r="E20" s="40">
        <v>100000000</v>
      </c>
      <c r="F20" s="41">
        <v>157216571</v>
      </c>
      <c r="G20" s="41">
        <v>14734750</v>
      </c>
      <c r="H20" s="42">
        <v>171951321</v>
      </c>
      <c r="I20" s="42">
        <v>171.95132099999998</v>
      </c>
      <c r="J20" s="43">
        <v>71951321</v>
      </c>
    </row>
    <row r="21" spans="1:10" ht="21" customHeight="1" x14ac:dyDescent="0.25">
      <c r="A21">
        <v>41010705</v>
      </c>
      <c r="B21" s="30" t="s">
        <v>41</v>
      </c>
      <c r="C21" s="31" t="s">
        <v>42</v>
      </c>
      <c r="D21" s="32">
        <v>30000000</v>
      </c>
      <c r="E21" s="33">
        <v>60000000</v>
      </c>
      <c r="F21" s="34">
        <v>88544000</v>
      </c>
      <c r="G21" s="34">
        <v>3692500</v>
      </c>
      <c r="H21" s="35">
        <v>92236500</v>
      </c>
      <c r="I21" s="35">
        <v>153.72749999999999</v>
      </c>
      <c r="J21" s="36">
        <v>32236500</v>
      </c>
    </row>
    <row r="22" spans="1:10" ht="21" customHeight="1" x14ac:dyDescent="0.25">
      <c r="A22">
        <v>410107050001</v>
      </c>
      <c r="B22" s="37" t="s">
        <v>43</v>
      </c>
      <c r="C22" s="38" t="s">
        <v>42</v>
      </c>
      <c r="D22" s="39">
        <v>30000000</v>
      </c>
      <c r="E22" s="40">
        <v>60000000</v>
      </c>
      <c r="F22" s="41">
        <v>88544000</v>
      </c>
      <c r="G22" s="41">
        <v>3692500</v>
      </c>
      <c r="H22" s="42">
        <v>92236500</v>
      </c>
      <c r="I22" s="42">
        <v>153.72749999999999</v>
      </c>
      <c r="J22" s="43">
        <v>32236500</v>
      </c>
    </row>
    <row r="23" spans="1:10" ht="21" customHeight="1" x14ac:dyDescent="0.25">
      <c r="A23">
        <v>410108</v>
      </c>
      <c r="B23" s="30" t="s">
        <v>44</v>
      </c>
      <c r="C23" s="31" t="s">
        <v>45</v>
      </c>
      <c r="D23" s="32">
        <v>10000000</v>
      </c>
      <c r="E23" s="33">
        <v>15000000</v>
      </c>
      <c r="F23" s="34">
        <v>16499500</v>
      </c>
      <c r="G23" s="34">
        <v>2580000</v>
      </c>
      <c r="H23" s="35">
        <v>19079500</v>
      </c>
      <c r="I23" s="35">
        <v>127.19666666666667</v>
      </c>
      <c r="J23" s="36">
        <v>4079500</v>
      </c>
    </row>
    <row r="24" spans="1:10" ht="33" customHeight="1" x14ac:dyDescent="0.25">
      <c r="A24">
        <v>41010809</v>
      </c>
      <c r="B24" s="30" t="s">
        <v>46</v>
      </c>
      <c r="C24" s="31" t="s">
        <v>47</v>
      </c>
      <c r="D24" s="32">
        <v>10000000</v>
      </c>
      <c r="E24" s="33">
        <v>15000000</v>
      </c>
      <c r="F24" s="34">
        <v>16499500</v>
      </c>
      <c r="G24" s="34">
        <v>2580000</v>
      </c>
      <c r="H24" s="35">
        <v>19079500</v>
      </c>
      <c r="I24" s="35">
        <v>127.19666666666667</v>
      </c>
      <c r="J24" s="36">
        <v>4079500</v>
      </c>
    </row>
    <row r="25" spans="1:10" ht="33" customHeight="1" x14ac:dyDescent="0.25">
      <c r="A25">
        <v>410108090001</v>
      </c>
      <c r="B25" s="37" t="s">
        <v>48</v>
      </c>
      <c r="C25" s="38" t="s">
        <v>47</v>
      </c>
      <c r="D25" s="39">
        <v>10000000</v>
      </c>
      <c r="E25" s="40">
        <v>15000000</v>
      </c>
      <c r="F25" s="41">
        <v>16499500</v>
      </c>
      <c r="G25" s="41">
        <v>2580000</v>
      </c>
      <c r="H25" s="42">
        <v>19079500</v>
      </c>
      <c r="I25" s="42">
        <v>127.19666666666667</v>
      </c>
      <c r="J25" s="43">
        <v>4079500</v>
      </c>
    </row>
    <row r="26" spans="1:10" ht="21" customHeight="1" x14ac:dyDescent="0.25">
      <c r="A26">
        <v>410109</v>
      </c>
      <c r="B26" s="30" t="s">
        <v>49</v>
      </c>
      <c r="C26" s="31" t="s">
        <v>50</v>
      </c>
      <c r="D26" s="32">
        <v>40000000</v>
      </c>
      <c r="E26" s="33">
        <v>50000000</v>
      </c>
      <c r="F26" s="34">
        <v>46397587</v>
      </c>
      <c r="G26" s="34">
        <v>3974375</v>
      </c>
      <c r="H26" s="35">
        <v>50371962</v>
      </c>
      <c r="I26" s="35">
        <v>100.74392400000001</v>
      </c>
      <c r="J26" s="36">
        <v>371962</v>
      </c>
    </row>
    <row r="27" spans="1:10" ht="21" customHeight="1" x14ac:dyDescent="0.25">
      <c r="A27">
        <v>41010901</v>
      </c>
      <c r="B27" s="30" t="s">
        <v>51</v>
      </c>
      <c r="C27" s="31" t="s">
        <v>52</v>
      </c>
      <c r="D27" s="32">
        <v>40000000</v>
      </c>
      <c r="E27" s="33">
        <v>50000000</v>
      </c>
      <c r="F27" s="34">
        <v>46397587</v>
      </c>
      <c r="G27" s="34">
        <v>3974375</v>
      </c>
      <c r="H27" s="35">
        <v>50371962</v>
      </c>
      <c r="I27" s="35">
        <v>100.74392400000001</v>
      </c>
      <c r="J27" s="36">
        <v>371962</v>
      </c>
    </row>
    <row r="28" spans="1:10" ht="21" customHeight="1" x14ac:dyDescent="0.25">
      <c r="A28">
        <v>410109010001</v>
      </c>
      <c r="B28" s="37" t="s">
        <v>53</v>
      </c>
      <c r="C28" s="38" t="s">
        <v>52</v>
      </c>
      <c r="D28" s="39">
        <v>40000000</v>
      </c>
      <c r="E28" s="40">
        <v>50000000</v>
      </c>
      <c r="F28" s="41">
        <v>46397587</v>
      </c>
      <c r="G28" s="41">
        <v>3974375</v>
      </c>
      <c r="H28" s="42">
        <v>50371962</v>
      </c>
      <c r="I28" s="42">
        <v>100.74392400000001</v>
      </c>
      <c r="J28" s="43">
        <v>371962</v>
      </c>
    </row>
    <row r="29" spans="1:10" ht="21" customHeight="1" x14ac:dyDescent="0.25">
      <c r="A29">
        <v>410110</v>
      </c>
      <c r="B29" s="30" t="s">
        <v>54</v>
      </c>
      <c r="C29" s="31" t="s">
        <v>55</v>
      </c>
      <c r="D29" s="32">
        <v>1800000000</v>
      </c>
      <c r="E29" s="33">
        <v>2000000000</v>
      </c>
      <c r="F29" s="34">
        <v>2038133616</v>
      </c>
      <c r="G29" s="34">
        <v>199262490</v>
      </c>
      <c r="H29" s="35">
        <v>2237396106</v>
      </c>
      <c r="I29" s="35">
        <v>111.8698053</v>
      </c>
      <c r="J29" s="36">
        <v>237396106</v>
      </c>
    </row>
    <row r="30" spans="1:10" ht="21" customHeight="1" x14ac:dyDescent="0.25">
      <c r="A30">
        <v>41011001</v>
      </c>
      <c r="B30" s="30" t="s">
        <v>56</v>
      </c>
      <c r="C30" s="31" t="s">
        <v>57</v>
      </c>
      <c r="D30" s="32">
        <v>1800000000</v>
      </c>
      <c r="E30" s="33">
        <v>2000000000</v>
      </c>
      <c r="F30" s="34">
        <v>2038133616</v>
      </c>
      <c r="G30" s="34">
        <v>199262490</v>
      </c>
      <c r="H30" s="35">
        <v>2237396106</v>
      </c>
      <c r="I30" s="35">
        <v>111.8698053</v>
      </c>
      <c r="J30" s="36">
        <v>237396106</v>
      </c>
    </row>
    <row r="31" spans="1:10" ht="21" customHeight="1" x14ac:dyDescent="0.25">
      <c r="A31">
        <v>410110010001</v>
      </c>
      <c r="B31" s="37" t="s">
        <v>58</v>
      </c>
      <c r="C31" s="38" t="s">
        <v>57</v>
      </c>
      <c r="D31" s="39">
        <v>1800000000</v>
      </c>
      <c r="E31" s="40">
        <v>2000000000</v>
      </c>
      <c r="F31" s="41">
        <v>2038133616</v>
      </c>
      <c r="G31" s="41">
        <v>199262490</v>
      </c>
      <c r="H31" s="42">
        <v>2237396106</v>
      </c>
      <c r="I31" s="42">
        <v>111.8698053</v>
      </c>
      <c r="J31" s="43">
        <v>237396106</v>
      </c>
    </row>
    <row r="32" spans="1:10" ht="21" customHeight="1" x14ac:dyDescent="0.25">
      <c r="A32">
        <v>410114</v>
      </c>
      <c r="B32" s="30" t="s">
        <v>59</v>
      </c>
      <c r="C32" s="31" t="s">
        <v>60</v>
      </c>
      <c r="D32" s="32">
        <v>1200000000</v>
      </c>
      <c r="E32" s="33">
        <v>600000000</v>
      </c>
      <c r="F32" s="34">
        <v>681803529</v>
      </c>
      <c r="G32" s="34">
        <v>641541039</v>
      </c>
      <c r="H32" s="35">
        <v>1323344568</v>
      </c>
      <c r="I32" s="35">
        <v>220.55742799999999</v>
      </c>
      <c r="J32" s="36">
        <v>723344568</v>
      </c>
    </row>
    <row r="33" spans="1:14" ht="21" customHeight="1" x14ac:dyDescent="0.25">
      <c r="A33">
        <v>41011437</v>
      </c>
      <c r="B33" s="30" t="s">
        <v>61</v>
      </c>
      <c r="C33" s="31" t="s">
        <v>62</v>
      </c>
      <c r="D33" s="32">
        <v>1200000000</v>
      </c>
      <c r="E33" s="33">
        <v>600000000</v>
      </c>
      <c r="F33" s="34">
        <v>681803529</v>
      </c>
      <c r="G33" s="34">
        <v>641541039</v>
      </c>
      <c r="H33" s="35">
        <v>1323344568</v>
      </c>
      <c r="I33" s="35">
        <v>220.55742799999999</v>
      </c>
      <c r="J33" s="36">
        <v>723344568</v>
      </c>
      <c r="N33" s="44">
        <v>30516681</v>
      </c>
    </row>
    <row r="34" spans="1:14" ht="21" customHeight="1" x14ac:dyDescent="0.25">
      <c r="A34">
        <v>410114370001</v>
      </c>
      <c r="B34" s="37" t="s">
        <v>63</v>
      </c>
      <c r="C34" s="38" t="s">
        <v>62</v>
      </c>
      <c r="D34" s="39">
        <v>1200000000</v>
      </c>
      <c r="E34" s="40">
        <v>600000000</v>
      </c>
      <c r="F34" s="41">
        <v>681803529</v>
      </c>
      <c r="G34" s="41">
        <v>641541039</v>
      </c>
      <c r="H34" s="42">
        <v>1323344568</v>
      </c>
      <c r="I34" s="42">
        <v>220.55742799999999</v>
      </c>
      <c r="J34" s="43">
        <v>723344568</v>
      </c>
      <c r="N34" s="44">
        <v>1905101914.3699999</v>
      </c>
    </row>
    <row r="35" spans="1:14" ht="21" customHeight="1" x14ac:dyDescent="0.25">
      <c r="A35">
        <v>410115</v>
      </c>
      <c r="B35" s="30" t="s">
        <v>64</v>
      </c>
      <c r="C35" s="31" t="s">
        <v>65</v>
      </c>
      <c r="D35" s="32">
        <v>1026105777</v>
      </c>
      <c r="E35" s="33">
        <v>1026105777</v>
      </c>
      <c r="F35" s="34">
        <v>675713458</v>
      </c>
      <c r="G35" s="34">
        <v>276694613</v>
      </c>
      <c r="H35" s="35">
        <v>952408071</v>
      </c>
      <c r="I35" s="35">
        <v>92.817728186321276</v>
      </c>
      <c r="J35" s="36">
        <v>-73697706</v>
      </c>
      <c r="N35" s="44">
        <v>650110425</v>
      </c>
    </row>
    <row r="36" spans="1:14" ht="21" customHeight="1" x14ac:dyDescent="0.25">
      <c r="A36">
        <v>41011501</v>
      </c>
      <c r="B36" s="30" t="s">
        <v>66</v>
      </c>
      <c r="C36" s="31" t="s">
        <v>67</v>
      </c>
      <c r="D36" s="32">
        <v>1026105777</v>
      </c>
      <c r="E36" s="33">
        <v>1026105777</v>
      </c>
      <c r="F36" s="34">
        <v>675713458</v>
      </c>
      <c r="G36" s="34">
        <v>276694613</v>
      </c>
      <c r="H36" s="35">
        <v>952408071</v>
      </c>
      <c r="I36" s="35">
        <v>92.817728186321276</v>
      </c>
      <c r="J36" s="36">
        <v>-73697706</v>
      </c>
    </row>
    <row r="37" spans="1:14" ht="21" customHeight="1" x14ac:dyDescent="0.25">
      <c r="A37">
        <v>410115010001</v>
      </c>
      <c r="B37" s="37" t="s">
        <v>68</v>
      </c>
      <c r="C37" s="38" t="s">
        <v>67</v>
      </c>
      <c r="D37" s="39">
        <v>1026105777</v>
      </c>
      <c r="E37" s="45">
        <v>1026105777</v>
      </c>
      <c r="F37" s="41">
        <v>675713458</v>
      </c>
      <c r="G37" s="41">
        <v>276694613</v>
      </c>
      <c r="H37" s="42">
        <v>952408071</v>
      </c>
      <c r="I37" s="42">
        <v>92.817728186321276</v>
      </c>
      <c r="J37" s="43">
        <v>-73697706</v>
      </c>
    </row>
    <row r="38" spans="1:14" ht="21" customHeight="1" x14ac:dyDescent="0.25">
      <c r="A38">
        <v>410116</v>
      </c>
      <c r="B38" s="30" t="s">
        <v>69</v>
      </c>
      <c r="C38" s="31" t="s">
        <v>70</v>
      </c>
      <c r="D38" s="32">
        <v>1400000000</v>
      </c>
      <c r="E38" s="33">
        <v>2339730000</v>
      </c>
      <c r="F38" s="34">
        <v>2965666030</v>
      </c>
      <c r="G38" s="34">
        <v>129398350</v>
      </c>
      <c r="H38" s="35">
        <v>3095064380</v>
      </c>
      <c r="I38" s="35">
        <v>132.28297196685088</v>
      </c>
      <c r="J38" s="36">
        <v>755334380</v>
      </c>
    </row>
    <row r="39" spans="1:14" ht="21" customHeight="1" x14ac:dyDescent="0.25">
      <c r="A39">
        <v>41011601</v>
      </c>
      <c r="B39" s="30" t="s">
        <v>71</v>
      </c>
      <c r="C39" s="31" t="s">
        <v>72</v>
      </c>
      <c r="D39" s="32">
        <v>1400000000</v>
      </c>
      <c r="E39" s="33">
        <v>2339730000</v>
      </c>
      <c r="F39" s="34">
        <v>2965666030</v>
      </c>
      <c r="G39" s="34">
        <v>129398350</v>
      </c>
      <c r="H39" s="35">
        <v>3095064380</v>
      </c>
      <c r="I39" s="35">
        <v>132.28297196685088</v>
      </c>
      <c r="J39" s="36">
        <v>755334380</v>
      </c>
    </row>
    <row r="40" spans="1:14" ht="21" customHeight="1" x14ac:dyDescent="0.25">
      <c r="A40">
        <v>410116010001</v>
      </c>
      <c r="B40" s="37" t="s">
        <v>73</v>
      </c>
      <c r="C40" s="38" t="s">
        <v>72</v>
      </c>
      <c r="D40" s="39">
        <v>1400000000</v>
      </c>
      <c r="E40" s="40">
        <v>2339730000</v>
      </c>
      <c r="F40" s="41">
        <v>2965666030</v>
      </c>
      <c r="G40" s="41">
        <v>129398350</v>
      </c>
      <c r="H40" s="42">
        <v>3095064380</v>
      </c>
      <c r="I40" s="42">
        <v>132.28297196685088</v>
      </c>
      <c r="J40" s="43">
        <v>755334380</v>
      </c>
    </row>
    <row r="41" spans="1:14" s="23" customFormat="1" ht="21" customHeight="1" x14ac:dyDescent="0.25">
      <c r="A41" s="23">
        <v>4102</v>
      </c>
      <c r="B41" s="30" t="s">
        <v>74</v>
      </c>
      <c r="C41" s="31" t="s">
        <v>75</v>
      </c>
      <c r="D41" s="32">
        <f>D42+D55+D73</f>
        <v>2422438740</v>
      </c>
      <c r="E41" s="32">
        <v>1716377800</v>
      </c>
      <c r="F41" s="34">
        <v>2313163349</v>
      </c>
      <c r="G41" s="34">
        <v>408337613</v>
      </c>
      <c r="H41" s="35">
        <v>2721500962</v>
      </c>
      <c r="I41" s="35">
        <v>158.56071792585524</v>
      </c>
      <c r="J41" s="36">
        <v>1005123162</v>
      </c>
    </row>
    <row r="42" spans="1:14" s="23" customFormat="1" ht="21" customHeight="1" x14ac:dyDescent="0.25">
      <c r="A42" s="23">
        <v>410201</v>
      </c>
      <c r="B42" s="30" t="s">
        <v>76</v>
      </c>
      <c r="C42" s="31" t="s">
        <v>77</v>
      </c>
      <c r="D42" s="32">
        <f>D43+D47+D49+D53</f>
        <v>609892250</v>
      </c>
      <c r="E42" s="32">
        <v>295390300</v>
      </c>
      <c r="F42" s="32">
        <v>1409126100</v>
      </c>
      <c r="G42" s="32">
        <v>243006400</v>
      </c>
      <c r="H42" s="35">
        <v>1652132500</v>
      </c>
      <c r="I42" s="35">
        <v>559.30492639737997</v>
      </c>
      <c r="J42" s="36">
        <v>1356742200</v>
      </c>
    </row>
    <row r="43" spans="1:14" s="23" customFormat="1" ht="21" customHeight="1" x14ac:dyDescent="0.25">
      <c r="A43" s="23">
        <v>41020101</v>
      </c>
      <c r="B43" s="30" t="s">
        <v>78</v>
      </c>
      <c r="C43" s="31" t="s">
        <v>79</v>
      </c>
      <c r="D43" s="32">
        <f>D44+D45+D46</f>
        <v>4899750</v>
      </c>
      <c r="E43" s="32">
        <v>95557800</v>
      </c>
      <c r="F43" s="34">
        <v>1307339100</v>
      </c>
      <c r="G43" s="34">
        <v>221988400</v>
      </c>
      <c r="H43" s="35">
        <v>1529327500</v>
      </c>
      <c r="I43" s="35">
        <v>1600.4214203340805</v>
      </c>
      <c r="J43" s="36">
        <v>1433769700</v>
      </c>
    </row>
    <row r="44" spans="1:14" s="23" customFormat="1" ht="21" customHeight="1" x14ac:dyDescent="0.25">
      <c r="A44" s="23">
        <v>410201010001</v>
      </c>
      <c r="B44" s="37" t="s">
        <v>80</v>
      </c>
      <c r="C44" s="46" t="s">
        <v>81</v>
      </c>
      <c r="D44" s="47">
        <v>0</v>
      </c>
      <c r="E44" s="47">
        <v>93941300</v>
      </c>
      <c r="F44" s="48">
        <v>1300660600</v>
      </c>
      <c r="G44" s="48">
        <v>220589900</v>
      </c>
      <c r="H44" s="49">
        <v>1521250500</v>
      </c>
      <c r="I44" s="49">
        <v>1619.3628361540664</v>
      </c>
      <c r="J44" s="50">
        <v>1427309200</v>
      </c>
    </row>
    <row r="45" spans="1:14" s="23" customFormat="1" ht="21" customHeight="1" x14ac:dyDescent="0.25">
      <c r="A45" s="23">
        <v>410201010005</v>
      </c>
      <c r="B45" s="37" t="s">
        <v>82</v>
      </c>
      <c r="C45" s="46" t="s">
        <v>83</v>
      </c>
      <c r="D45" s="47">
        <v>0</v>
      </c>
      <c r="E45" s="47">
        <v>0</v>
      </c>
      <c r="F45" s="48">
        <v>4410000</v>
      </c>
      <c r="G45" s="48">
        <v>270000</v>
      </c>
      <c r="H45" s="49">
        <v>4680000</v>
      </c>
      <c r="I45" s="49">
        <v>0</v>
      </c>
      <c r="J45" s="50">
        <v>4680000</v>
      </c>
    </row>
    <row r="46" spans="1:14" s="23" customFormat="1" ht="33" customHeight="1" x14ac:dyDescent="0.25">
      <c r="A46" s="23">
        <v>410201010006</v>
      </c>
      <c r="B46" s="37" t="s">
        <v>84</v>
      </c>
      <c r="C46" s="46" t="s">
        <v>85</v>
      </c>
      <c r="D46" s="47">
        <v>4899750</v>
      </c>
      <c r="E46" s="47">
        <v>1616500</v>
      </c>
      <c r="F46" s="48">
        <v>2268500</v>
      </c>
      <c r="G46" s="48">
        <v>1128500</v>
      </c>
      <c r="H46" s="49">
        <v>3397000</v>
      </c>
      <c r="I46" s="49">
        <v>210.14537581193937</v>
      </c>
      <c r="J46" s="50">
        <v>1780500</v>
      </c>
    </row>
    <row r="47" spans="1:14" s="23" customFormat="1" ht="21" customHeight="1" x14ac:dyDescent="0.25">
      <c r="A47" s="23">
        <v>41020104</v>
      </c>
      <c r="B47" s="51" t="s">
        <v>86</v>
      </c>
      <c r="C47" s="51" t="s">
        <v>87</v>
      </c>
      <c r="D47" s="32">
        <v>181700000</v>
      </c>
      <c r="E47" s="32">
        <v>14040000</v>
      </c>
      <c r="F47" s="34">
        <v>8640000</v>
      </c>
      <c r="G47" s="34">
        <v>0</v>
      </c>
      <c r="H47" s="35">
        <v>8640000</v>
      </c>
      <c r="I47" s="35">
        <v>61.53846153846154</v>
      </c>
      <c r="J47" s="36">
        <v>-5400000</v>
      </c>
    </row>
    <row r="48" spans="1:14" s="23" customFormat="1" ht="21" customHeight="1" x14ac:dyDescent="0.25">
      <c r="A48" s="23">
        <v>410201040001</v>
      </c>
      <c r="B48" s="52" t="s">
        <v>88</v>
      </c>
      <c r="C48" s="52" t="s">
        <v>89</v>
      </c>
      <c r="D48" s="47">
        <v>181700000</v>
      </c>
      <c r="E48" s="47">
        <v>14040000</v>
      </c>
      <c r="F48" s="48">
        <v>8640000</v>
      </c>
      <c r="G48" s="48">
        <v>0</v>
      </c>
      <c r="H48" s="49">
        <v>8640000</v>
      </c>
      <c r="I48" s="49">
        <v>61.53846153846154</v>
      </c>
      <c r="J48" s="50">
        <v>-5400000</v>
      </c>
    </row>
    <row r="49" spans="1:10" s="23" customFormat="1" ht="21" customHeight="1" x14ac:dyDescent="0.25">
      <c r="A49" s="51">
        <v>41020105</v>
      </c>
      <c r="B49" s="51" t="s">
        <v>90</v>
      </c>
      <c r="C49" s="51" t="s">
        <v>91</v>
      </c>
      <c r="D49" s="32">
        <f>D50+D51+D52</f>
        <v>148292500</v>
      </c>
      <c r="E49" s="32">
        <v>148292500</v>
      </c>
      <c r="F49" s="32">
        <v>93147000</v>
      </c>
      <c r="G49" s="32">
        <v>19938000</v>
      </c>
      <c r="H49" s="49">
        <v>113085000</v>
      </c>
      <c r="I49" s="49">
        <v>76.258071042028419</v>
      </c>
      <c r="J49" s="50">
        <v>-35207500</v>
      </c>
    </row>
    <row r="50" spans="1:10" s="23" customFormat="1" ht="21" customHeight="1" x14ac:dyDescent="0.25">
      <c r="A50" s="52">
        <v>410201050001</v>
      </c>
      <c r="B50" s="52" t="s">
        <v>92</v>
      </c>
      <c r="C50" s="52" t="s">
        <v>93</v>
      </c>
      <c r="D50" s="47">
        <v>0</v>
      </c>
      <c r="E50" s="47">
        <v>0</v>
      </c>
      <c r="F50" s="48">
        <v>0</v>
      </c>
      <c r="G50" s="48">
        <v>0</v>
      </c>
      <c r="H50" s="49">
        <v>0</v>
      </c>
      <c r="I50" s="49">
        <v>0</v>
      </c>
      <c r="J50" s="50">
        <v>0</v>
      </c>
    </row>
    <row r="51" spans="1:10" s="23" customFormat="1" ht="21" customHeight="1" x14ac:dyDescent="0.25">
      <c r="A51" s="52">
        <v>410201050002</v>
      </c>
      <c r="B51" s="52" t="s">
        <v>94</v>
      </c>
      <c r="C51" s="52" t="s">
        <v>95</v>
      </c>
      <c r="D51" s="47">
        <v>54412500</v>
      </c>
      <c r="E51" s="47">
        <v>54412500</v>
      </c>
      <c r="F51" s="48">
        <v>59467000</v>
      </c>
      <c r="G51" s="48">
        <v>8778000</v>
      </c>
      <c r="H51" s="49">
        <v>68245000</v>
      </c>
      <c r="I51" s="49">
        <v>125.42154835745463</v>
      </c>
      <c r="J51" s="50">
        <v>13832500</v>
      </c>
    </row>
    <row r="52" spans="1:10" s="23" customFormat="1" ht="21" customHeight="1" x14ac:dyDescent="0.25">
      <c r="A52" s="52">
        <v>410201050003</v>
      </c>
      <c r="B52" s="52" t="s">
        <v>96</v>
      </c>
      <c r="C52" s="52" t="s">
        <v>97</v>
      </c>
      <c r="D52" s="47">
        <v>93880000</v>
      </c>
      <c r="E52" s="47">
        <v>93880000</v>
      </c>
      <c r="F52" s="48">
        <v>33680000</v>
      </c>
      <c r="G52" s="48">
        <v>11160000</v>
      </c>
      <c r="H52" s="49">
        <v>44840000</v>
      </c>
      <c r="I52" s="49">
        <v>47.763101832126118</v>
      </c>
      <c r="J52" s="50">
        <v>-49040000</v>
      </c>
    </row>
    <row r="53" spans="1:10" s="23" customFormat="1" ht="21" customHeight="1" x14ac:dyDescent="0.25">
      <c r="A53" s="23">
        <v>41020106</v>
      </c>
      <c r="B53" s="30" t="s">
        <v>98</v>
      </c>
      <c r="C53" s="31" t="s">
        <v>99</v>
      </c>
      <c r="D53" s="32">
        <v>275000000</v>
      </c>
      <c r="E53" s="32">
        <v>37500000</v>
      </c>
      <c r="F53" s="34">
        <v>0</v>
      </c>
      <c r="G53" s="34">
        <v>1080000</v>
      </c>
      <c r="H53" s="35">
        <v>1080000</v>
      </c>
      <c r="I53" s="35">
        <v>2.88</v>
      </c>
      <c r="J53" s="36">
        <v>-36420000</v>
      </c>
    </row>
    <row r="54" spans="1:10" s="23" customFormat="1" ht="21" customHeight="1" x14ac:dyDescent="0.25">
      <c r="A54" s="23">
        <v>410201060001</v>
      </c>
      <c r="B54" s="37" t="s">
        <v>100</v>
      </c>
      <c r="C54" s="46" t="s">
        <v>99</v>
      </c>
      <c r="D54" s="47">
        <v>275000000</v>
      </c>
      <c r="E54" s="47">
        <v>37500000</v>
      </c>
      <c r="F54" s="48">
        <v>0</v>
      </c>
      <c r="G54" s="48">
        <v>1080000</v>
      </c>
      <c r="H54" s="49">
        <v>1080000</v>
      </c>
      <c r="I54" s="49">
        <v>2.88</v>
      </c>
      <c r="J54" s="50">
        <v>-36420000</v>
      </c>
    </row>
    <row r="55" spans="1:10" ht="21" customHeight="1" x14ac:dyDescent="0.25">
      <c r="A55">
        <v>410202</v>
      </c>
      <c r="B55" s="30" t="s">
        <v>101</v>
      </c>
      <c r="C55" s="31" t="s">
        <v>102</v>
      </c>
      <c r="D55" s="32">
        <f>D56+D63+D65+D67+D69</f>
        <v>1712546490</v>
      </c>
      <c r="E55" s="32">
        <v>1335987500</v>
      </c>
      <c r="F55" s="34">
        <v>774135200</v>
      </c>
      <c r="G55" s="34">
        <v>138597650</v>
      </c>
      <c r="H55" s="35">
        <v>912732850</v>
      </c>
      <c r="I55" s="35">
        <v>68.318966307693756</v>
      </c>
      <c r="J55" s="36">
        <v>-423254650</v>
      </c>
    </row>
    <row r="56" spans="1:10" ht="21" customHeight="1" x14ac:dyDescent="0.25">
      <c r="A56">
        <v>41020201</v>
      </c>
      <c r="B56" s="30" t="s">
        <v>103</v>
      </c>
      <c r="C56" s="31" t="s">
        <v>104</v>
      </c>
      <c r="D56" s="47">
        <f>D57+D58+D59+D60+D61+D62</f>
        <v>1335275990</v>
      </c>
      <c r="E56" s="48">
        <v>958717000</v>
      </c>
      <c r="F56" s="48">
        <v>730204200</v>
      </c>
      <c r="G56" s="48">
        <v>127228650</v>
      </c>
      <c r="H56" s="49">
        <v>857432850</v>
      </c>
      <c r="I56" s="35">
        <v>89.435448625611102</v>
      </c>
      <c r="J56" s="36">
        <v>-101284150</v>
      </c>
    </row>
    <row r="57" spans="1:10" ht="21" customHeight="1" x14ac:dyDescent="0.25">
      <c r="A57">
        <v>410202010001</v>
      </c>
      <c r="B57" s="37" t="s">
        <v>105</v>
      </c>
      <c r="C57" s="46" t="s">
        <v>106</v>
      </c>
      <c r="D57" s="47">
        <f>160455990+28000000</f>
        <v>188455990</v>
      </c>
      <c r="E57" s="47">
        <v>101897000</v>
      </c>
      <c r="F57" s="48">
        <v>152904200</v>
      </c>
      <c r="G57" s="48">
        <v>16638650</v>
      </c>
      <c r="H57" s="49">
        <v>169542850</v>
      </c>
      <c r="I57" s="49">
        <v>166.3864981304651</v>
      </c>
      <c r="J57" s="50">
        <v>67645850</v>
      </c>
    </row>
    <row r="58" spans="1:10" ht="21" customHeight="1" x14ac:dyDescent="0.25">
      <c r="B58" s="37" t="s">
        <v>107</v>
      </c>
      <c r="C58" s="46" t="s">
        <v>108</v>
      </c>
      <c r="D58" s="47">
        <v>43500000</v>
      </c>
      <c r="E58" s="47">
        <v>43500000</v>
      </c>
      <c r="F58" s="48">
        <v>17444000</v>
      </c>
      <c r="G58" s="48">
        <v>0</v>
      </c>
      <c r="H58" s="49">
        <v>17444000</v>
      </c>
      <c r="I58" s="49">
        <v>40.10114942528736</v>
      </c>
      <c r="J58" s="50">
        <v>-26056000</v>
      </c>
    </row>
    <row r="59" spans="1:10" ht="21" customHeight="1" x14ac:dyDescent="0.25">
      <c r="A59">
        <v>410202010003</v>
      </c>
      <c r="B59" s="37" t="s">
        <v>109</v>
      </c>
      <c r="C59" s="46" t="s">
        <v>110</v>
      </c>
      <c r="D59" s="47">
        <v>122320000</v>
      </c>
      <c r="E59" s="47">
        <v>122320000</v>
      </c>
      <c r="F59" s="48">
        <v>30456000</v>
      </c>
      <c r="G59" s="48">
        <v>31320000</v>
      </c>
      <c r="H59" s="49">
        <v>61776000</v>
      </c>
      <c r="I59" s="49">
        <v>50.50359712230216</v>
      </c>
      <c r="J59" s="50">
        <v>-60544000</v>
      </c>
    </row>
    <row r="60" spans="1:10" ht="21" customHeight="1" x14ac:dyDescent="0.25">
      <c r="A60">
        <v>410202010004</v>
      </c>
      <c r="B60" s="37" t="s">
        <v>111</v>
      </c>
      <c r="C60" s="46" t="s">
        <v>112</v>
      </c>
      <c r="D60" s="47">
        <v>17000000</v>
      </c>
      <c r="E60" s="47">
        <v>15000000</v>
      </c>
      <c r="F60" s="48">
        <v>10600000</v>
      </c>
      <c r="G60" s="48">
        <v>14600000</v>
      </c>
      <c r="H60" s="49">
        <v>25200000</v>
      </c>
      <c r="I60" s="49">
        <v>168</v>
      </c>
      <c r="J60" s="50">
        <v>10200000</v>
      </c>
    </row>
    <row r="61" spans="1:10" ht="21" customHeight="1" x14ac:dyDescent="0.25">
      <c r="A61">
        <v>410202010006</v>
      </c>
      <c r="B61" s="37" t="s">
        <v>113</v>
      </c>
      <c r="C61" s="46" t="s">
        <v>114</v>
      </c>
      <c r="D61" s="47">
        <v>864000000</v>
      </c>
      <c r="E61" s="47">
        <v>576000000</v>
      </c>
      <c r="F61" s="48">
        <v>372000000</v>
      </c>
      <c r="G61" s="48">
        <v>40800000</v>
      </c>
      <c r="H61" s="49">
        <v>412800000</v>
      </c>
      <c r="I61" s="49">
        <v>71.666666666666671</v>
      </c>
      <c r="J61" s="50">
        <v>-163200000</v>
      </c>
    </row>
    <row r="62" spans="1:10" ht="21" customHeight="1" x14ac:dyDescent="0.25">
      <c r="A62">
        <v>410202010007</v>
      </c>
      <c r="B62" s="37" t="s">
        <v>115</v>
      </c>
      <c r="C62" s="46" t="s">
        <v>116</v>
      </c>
      <c r="D62" s="47">
        <v>100000000</v>
      </c>
      <c r="E62" s="47">
        <v>100000000</v>
      </c>
      <c r="F62" s="48">
        <v>146800000</v>
      </c>
      <c r="G62" s="48">
        <v>23870000</v>
      </c>
      <c r="H62" s="49">
        <v>170670000</v>
      </c>
      <c r="I62" s="49">
        <v>170.67000000000002</v>
      </c>
      <c r="J62" s="50">
        <v>70670000</v>
      </c>
    </row>
    <row r="63" spans="1:10" ht="21" customHeight="1" x14ac:dyDescent="0.25">
      <c r="A63">
        <v>41020202</v>
      </c>
      <c r="B63" s="30" t="s">
        <v>117</v>
      </c>
      <c r="C63" s="31" t="s">
        <v>118</v>
      </c>
      <c r="D63" s="32">
        <v>274770500</v>
      </c>
      <c r="E63" s="32">
        <v>274770500</v>
      </c>
      <c r="F63" s="34">
        <v>0</v>
      </c>
      <c r="G63" s="34">
        <v>0</v>
      </c>
      <c r="H63" s="35">
        <v>0</v>
      </c>
      <c r="I63" s="35">
        <v>0</v>
      </c>
      <c r="J63" s="36">
        <v>-274770500</v>
      </c>
    </row>
    <row r="64" spans="1:10" ht="33" customHeight="1" x14ac:dyDescent="0.25">
      <c r="A64">
        <v>410202020002</v>
      </c>
      <c r="B64" s="37" t="s">
        <v>119</v>
      </c>
      <c r="C64" s="46" t="s">
        <v>120</v>
      </c>
      <c r="D64" s="47">
        <v>274770500</v>
      </c>
      <c r="E64" s="47">
        <v>274770500</v>
      </c>
      <c r="F64" s="48">
        <v>0</v>
      </c>
      <c r="G64" s="48">
        <v>0</v>
      </c>
      <c r="H64" s="49">
        <v>0</v>
      </c>
      <c r="I64" s="49">
        <v>0</v>
      </c>
      <c r="J64" s="50">
        <v>-274770500</v>
      </c>
    </row>
    <row r="65" spans="1:10" ht="21" customHeight="1" x14ac:dyDescent="0.25">
      <c r="A65">
        <v>41020204</v>
      </c>
      <c r="B65" s="30" t="s">
        <v>121</v>
      </c>
      <c r="C65" s="31" t="s">
        <v>122</v>
      </c>
      <c r="D65" s="32">
        <f>D66</f>
        <v>35000000</v>
      </c>
      <c r="E65" s="32">
        <v>35000000</v>
      </c>
      <c r="F65" s="34">
        <v>24931000</v>
      </c>
      <c r="G65" s="34">
        <v>3169000</v>
      </c>
      <c r="H65" s="35">
        <v>28100000</v>
      </c>
      <c r="I65" s="35">
        <v>80.285714285714278</v>
      </c>
      <c r="J65" s="36">
        <v>-6900000</v>
      </c>
    </row>
    <row r="66" spans="1:10" ht="33" customHeight="1" x14ac:dyDescent="0.25">
      <c r="A66">
        <v>410202040001</v>
      </c>
      <c r="B66" s="37" t="s">
        <v>123</v>
      </c>
      <c r="C66" s="46" t="s">
        <v>124</v>
      </c>
      <c r="D66" s="47">
        <v>35000000</v>
      </c>
      <c r="E66" s="47">
        <v>35000000</v>
      </c>
      <c r="F66" s="48">
        <v>24931000</v>
      </c>
      <c r="G66" s="48">
        <v>3169000</v>
      </c>
      <c r="H66" s="49">
        <v>28100000</v>
      </c>
      <c r="I66" s="49">
        <v>80.285714285714278</v>
      </c>
      <c r="J66" s="50">
        <v>-6900000</v>
      </c>
    </row>
    <row r="67" spans="1:10" ht="21" customHeight="1" x14ac:dyDescent="0.25">
      <c r="A67">
        <v>41020207</v>
      </c>
      <c r="B67" s="30" t="s">
        <v>125</v>
      </c>
      <c r="C67" s="31" t="s">
        <v>126</v>
      </c>
      <c r="D67" s="32">
        <v>10000000</v>
      </c>
      <c r="E67" s="32">
        <v>10000000</v>
      </c>
      <c r="F67" s="34">
        <v>3100000</v>
      </c>
      <c r="G67" s="34">
        <v>0</v>
      </c>
      <c r="H67" s="35">
        <v>3100000</v>
      </c>
      <c r="I67" s="35">
        <v>31</v>
      </c>
      <c r="J67" s="36">
        <v>-6900000</v>
      </c>
    </row>
    <row r="68" spans="1:10" ht="21" customHeight="1" x14ac:dyDescent="0.25">
      <c r="A68">
        <v>410202070001</v>
      </c>
      <c r="B68" s="37" t="s">
        <v>127</v>
      </c>
      <c r="C68" s="46" t="s">
        <v>128</v>
      </c>
      <c r="D68" s="47">
        <v>10000000</v>
      </c>
      <c r="E68" s="47">
        <v>10000000</v>
      </c>
      <c r="F68" s="48">
        <v>3100000</v>
      </c>
      <c r="G68" s="48">
        <v>0</v>
      </c>
      <c r="H68" s="49">
        <v>3100000</v>
      </c>
      <c r="I68" s="49">
        <v>31</v>
      </c>
      <c r="J68" s="50">
        <v>-6900000</v>
      </c>
    </row>
    <row r="69" spans="1:10" ht="21" customHeight="1" x14ac:dyDescent="0.25">
      <c r="A69">
        <v>41020211</v>
      </c>
      <c r="B69" s="30" t="s">
        <v>129</v>
      </c>
      <c r="C69" s="31" t="s">
        <v>130</v>
      </c>
      <c r="D69" s="32">
        <f>D70+D71+D72</f>
        <v>57500000</v>
      </c>
      <c r="E69" s="32">
        <v>57500000</v>
      </c>
      <c r="F69" s="32">
        <v>15900000</v>
      </c>
      <c r="G69" s="32">
        <v>8200000</v>
      </c>
      <c r="H69" s="35">
        <v>24100000</v>
      </c>
      <c r="I69" s="35">
        <v>41.913043478260867</v>
      </c>
      <c r="J69" s="36">
        <v>-33400000</v>
      </c>
    </row>
    <row r="70" spans="1:10" ht="33" customHeight="1" x14ac:dyDescent="0.25">
      <c r="A70">
        <v>410202110001</v>
      </c>
      <c r="B70" s="37" t="s">
        <v>131</v>
      </c>
      <c r="C70" s="46" t="s">
        <v>132</v>
      </c>
      <c r="D70" s="47">
        <v>5000000</v>
      </c>
      <c r="E70" s="47">
        <v>9600000</v>
      </c>
      <c r="F70" s="48">
        <v>12000000</v>
      </c>
      <c r="G70" s="48">
        <v>0</v>
      </c>
      <c r="H70" s="49">
        <v>12000000</v>
      </c>
      <c r="I70" s="49">
        <v>125</v>
      </c>
      <c r="J70" s="50">
        <v>2400000</v>
      </c>
    </row>
    <row r="71" spans="1:10" ht="33" customHeight="1" x14ac:dyDescent="0.25">
      <c r="A71">
        <v>410202110002</v>
      </c>
      <c r="B71" s="37" t="s">
        <v>133</v>
      </c>
      <c r="C71" s="46" t="s">
        <v>134</v>
      </c>
      <c r="D71" s="47">
        <v>52500000</v>
      </c>
      <c r="E71" s="47">
        <v>37900000</v>
      </c>
      <c r="F71" s="48">
        <v>0</v>
      </c>
      <c r="G71" s="48">
        <v>0</v>
      </c>
      <c r="H71" s="49">
        <v>0</v>
      </c>
      <c r="I71" s="49">
        <v>0</v>
      </c>
      <c r="J71" s="50">
        <v>-37900000</v>
      </c>
    </row>
    <row r="72" spans="1:10" ht="33" customHeight="1" x14ac:dyDescent="0.25">
      <c r="B72" s="37" t="s">
        <v>135</v>
      </c>
      <c r="C72" s="46" t="s">
        <v>136</v>
      </c>
      <c r="D72" s="47">
        <v>0</v>
      </c>
      <c r="E72" s="47">
        <v>10000000</v>
      </c>
      <c r="F72" s="48">
        <v>3900000</v>
      </c>
      <c r="G72" s="48">
        <v>8200000</v>
      </c>
      <c r="H72" s="49">
        <v>12100000</v>
      </c>
      <c r="I72" s="49">
        <v>121</v>
      </c>
      <c r="J72" s="50">
        <v>2100000</v>
      </c>
    </row>
    <row r="73" spans="1:10" ht="21" customHeight="1" x14ac:dyDescent="0.25">
      <c r="A73">
        <v>410203</v>
      </c>
      <c r="B73" s="30" t="s">
        <v>137</v>
      </c>
      <c r="C73" s="31" t="s">
        <v>138</v>
      </c>
      <c r="D73" s="32">
        <f>D74+D76</f>
        <v>100000000</v>
      </c>
      <c r="E73" s="32">
        <v>85000000</v>
      </c>
      <c r="F73" s="34">
        <v>129902049</v>
      </c>
      <c r="G73" s="34">
        <v>26733563</v>
      </c>
      <c r="H73" s="35">
        <v>156635612</v>
      </c>
      <c r="I73" s="35">
        <v>184.27719058823527</v>
      </c>
      <c r="J73" s="36">
        <v>71635612</v>
      </c>
    </row>
    <row r="74" spans="1:10" ht="21" customHeight="1" x14ac:dyDescent="0.25">
      <c r="A74">
        <v>41020301</v>
      </c>
      <c r="B74" s="30" t="s">
        <v>139</v>
      </c>
      <c r="C74" s="31" t="s">
        <v>140</v>
      </c>
      <c r="D74" s="32">
        <v>90000000</v>
      </c>
      <c r="E74" s="32">
        <v>75000000</v>
      </c>
      <c r="F74" s="34">
        <v>119642049</v>
      </c>
      <c r="G74" s="34">
        <v>26733563</v>
      </c>
      <c r="H74" s="35">
        <v>146375612</v>
      </c>
      <c r="I74" s="35">
        <v>195.16748266666667</v>
      </c>
      <c r="J74" s="36">
        <v>71375612</v>
      </c>
    </row>
    <row r="75" spans="1:10" ht="21" customHeight="1" x14ac:dyDescent="0.25">
      <c r="A75">
        <v>410203010001</v>
      </c>
      <c r="B75" s="37" t="s">
        <v>141</v>
      </c>
      <c r="C75" s="46" t="s">
        <v>142</v>
      </c>
      <c r="D75" s="47">
        <v>90000000</v>
      </c>
      <c r="E75" s="47">
        <v>75000000</v>
      </c>
      <c r="F75" s="48">
        <v>119642049</v>
      </c>
      <c r="G75" s="48">
        <v>26733563</v>
      </c>
      <c r="H75" s="49">
        <v>146375612</v>
      </c>
      <c r="I75" s="49">
        <v>195.16748266666667</v>
      </c>
      <c r="J75" s="50">
        <v>71375612</v>
      </c>
    </row>
    <row r="76" spans="1:10" ht="21" customHeight="1" x14ac:dyDescent="0.25">
      <c r="A76">
        <v>41020302</v>
      </c>
      <c r="B76" s="30" t="s">
        <v>143</v>
      </c>
      <c r="C76" s="31" t="s">
        <v>144</v>
      </c>
      <c r="D76" s="32">
        <v>10000000</v>
      </c>
      <c r="E76" s="32">
        <v>10000000</v>
      </c>
      <c r="F76" s="34">
        <v>10260000</v>
      </c>
      <c r="G76" s="34">
        <v>0</v>
      </c>
      <c r="H76" s="35">
        <v>10260000</v>
      </c>
      <c r="I76" s="35">
        <v>102.60000000000001</v>
      </c>
      <c r="J76" s="36">
        <v>260000</v>
      </c>
    </row>
    <row r="77" spans="1:10" ht="21" customHeight="1" x14ac:dyDescent="0.25">
      <c r="A77">
        <v>410203020001</v>
      </c>
      <c r="B77" s="37" t="s">
        <v>145</v>
      </c>
      <c r="C77" s="46" t="s">
        <v>146</v>
      </c>
      <c r="D77" s="47">
        <v>10000000</v>
      </c>
      <c r="E77" s="47">
        <v>10000000</v>
      </c>
      <c r="F77" s="48">
        <v>10260000</v>
      </c>
      <c r="G77" s="48">
        <v>0</v>
      </c>
      <c r="H77" s="49">
        <v>10260000</v>
      </c>
      <c r="I77" s="49">
        <v>102.60000000000001</v>
      </c>
      <c r="J77" s="50">
        <v>260000</v>
      </c>
    </row>
    <row r="78" spans="1:10" s="23" customFormat="1" ht="21" customHeight="1" x14ac:dyDescent="0.25">
      <c r="A78" s="23">
        <v>4103</v>
      </c>
      <c r="B78" s="30" t="s">
        <v>147</v>
      </c>
      <c r="C78" s="31" t="s">
        <v>148</v>
      </c>
      <c r="D78" s="32">
        <v>10610451501</v>
      </c>
      <c r="E78" s="53">
        <v>4531104366</v>
      </c>
      <c r="F78" s="34">
        <v>4531104366</v>
      </c>
      <c r="G78" s="34">
        <v>0</v>
      </c>
      <c r="H78" s="35">
        <v>4531104366</v>
      </c>
      <c r="I78" s="35">
        <v>100</v>
      </c>
      <c r="J78" s="36">
        <v>0</v>
      </c>
    </row>
    <row r="79" spans="1:10" ht="49.5" customHeight="1" x14ac:dyDescent="0.25">
      <c r="A79">
        <v>410303</v>
      </c>
      <c r="B79" s="30" t="s">
        <v>149</v>
      </c>
      <c r="C79" s="31" t="s">
        <v>150</v>
      </c>
      <c r="D79" s="32">
        <v>10610451501</v>
      </c>
      <c r="E79" s="53">
        <v>4531104366</v>
      </c>
      <c r="F79" s="34">
        <v>4531104366</v>
      </c>
      <c r="G79" s="34">
        <v>0</v>
      </c>
      <c r="H79" s="35">
        <v>4531104366</v>
      </c>
      <c r="I79" s="35">
        <v>100</v>
      </c>
      <c r="J79" s="36">
        <v>0</v>
      </c>
    </row>
    <row r="80" spans="1:10" ht="49.5" customHeight="1" x14ac:dyDescent="0.25">
      <c r="A80">
        <v>41030301</v>
      </c>
      <c r="B80" s="30" t="s">
        <v>151</v>
      </c>
      <c r="C80" s="31" t="s">
        <v>152</v>
      </c>
      <c r="D80" s="32">
        <v>10610451501</v>
      </c>
      <c r="E80" s="53">
        <v>4531104366</v>
      </c>
      <c r="F80" s="34">
        <v>4531104366</v>
      </c>
      <c r="G80" s="34">
        <v>0</v>
      </c>
      <c r="H80" s="35">
        <v>4531104366</v>
      </c>
      <c r="I80" s="35">
        <v>100</v>
      </c>
      <c r="J80" s="36">
        <v>0</v>
      </c>
    </row>
    <row r="81" spans="1:10" ht="49.5" customHeight="1" x14ac:dyDescent="0.25">
      <c r="A81">
        <v>410303010001</v>
      </c>
      <c r="B81" s="37" t="s">
        <v>153</v>
      </c>
      <c r="C81" s="46" t="s">
        <v>152</v>
      </c>
      <c r="D81" s="47">
        <v>10610451501</v>
      </c>
      <c r="E81" s="54">
        <v>4531104366</v>
      </c>
      <c r="F81" s="48">
        <v>4531104366</v>
      </c>
      <c r="G81" s="48">
        <v>0</v>
      </c>
      <c r="H81" s="49">
        <v>4531104366</v>
      </c>
      <c r="I81" s="49">
        <v>100</v>
      </c>
      <c r="J81" s="50">
        <v>0</v>
      </c>
    </row>
    <row r="82" spans="1:10" s="23" customFormat="1" ht="21" customHeight="1" x14ac:dyDescent="0.25">
      <c r="A82" s="23">
        <v>4104</v>
      </c>
      <c r="B82" s="30" t="s">
        <v>154</v>
      </c>
      <c r="C82" s="31" t="s">
        <v>155</v>
      </c>
      <c r="D82" s="32">
        <f>D83+D86+D89+D98+D104+D107+D122+D126+D128+D131+D134+D101</f>
        <v>29499607012</v>
      </c>
      <c r="E82" s="32">
        <v>29426303042</v>
      </c>
      <c r="F82" s="32">
        <v>32901682830.539997</v>
      </c>
      <c r="G82" s="32">
        <v>3221537667.23</v>
      </c>
      <c r="H82" s="35">
        <v>36123220497.769997</v>
      </c>
      <c r="I82" s="35">
        <v>122.75826985881142</v>
      </c>
      <c r="J82" s="36">
        <v>6696917455.7699966</v>
      </c>
    </row>
    <row r="83" spans="1:10" ht="21" customHeight="1" x14ac:dyDescent="0.25">
      <c r="A83">
        <v>410401</v>
      </c>
      <c r="B83" s="30" t="s">
        <v>156</v>
      </c>
      <c r="C83" s="46" t="s">
        <v>157</v>
      </c>
      <c r="D83" s="32">
        <f t="shared" ref="D83:G84" si="0">D84</f>
        <v>169896000</v>
      </c>
      <c r="E83" s="54">
        <v>25000000</v>
      </c>
      <c r="F83" s="48">
        <v>0</v>
      </c>
      <c r="G83" s="48">
        <v>0</v>
      </c>
      <c r="H83" s="49">
        <v>0</v>
      </c>
      <c r="I83" s="49">
        <v>0</v>
      </c>
      <c r="J83" s="50">
        <v>-25000000</v>
      </c>
    </row>
    <row r="84" spans="1:10" ht="21" customHeight="1" x14ac:dyDescent="0.25">
      <c r="A84">
        <v>41040106</v>
      </c>
      <c r="B84" s="30" t="s">
        <v>158</v>
      </c>
      <c r="C84" s="31" t="s">
        <v>159</v>
      </c>
      <c r="D84" s="32">
        <f t="shared" si="0"/>
        <v>169896000</v>
      </c>
      <c r="E84" s="53">
        <v>25000000</v>
      </c>
      <c r="F84" s="34">
        <v>0</v>
      </c>
      <c r="G84" s="34">
        <v>0</v>
      </c>
      <c r="H84" s="35">
        <v>0</v>
      </c>
      <c r="I84" s="35">
        <v>0</v>
      </c>
      <c r="J84" s="36">
        <v>-25000000</v>
      </c>
    </row>
    <row r="85" spans="1:10" ht="21" customHeight="1" x14ac:dyDescent="0.25">
      <c r="A85">
        <v>410401060002</v>
      </c>
      <c r="B85" s="37" t="s">
        <v>160</v>
      </c>
      <c r="C85" s="46" t="s">
        <v>161</v>
      </c>
      <c r="D85" s="47">
        <v>169896000</v>
      </c>
      <c r="E85" s="54">
        <v>25000000</v>
      </c>
      <c r="F85" s="48">
        <v>0</v>
      </c>
      <c r="G85" s="48">
        <v>0</v>
      </c>
      <c r="H85" s="49">
        <v>0</v>
      </c>
      <c r="I85" s="49">
        <v>0</v>
      </c>
      <c r="J85" s="50">
        <v>-25000000</v>
      </c>
    </row>
    <row r="86" spans="1:10" ht="21" customHeight="1" x14ac:dyDescent="0.25">
      <c r="A86">
        <v>410403</v>
      </c>
      <c r="B86" s="30" t="s">
        <v>162</v>
      </c>
      <c r="C86" s="46" t="s">
        <v>163</v>
      </c>
      <c r="D86" s="32">
        <v>12000000</v>
      </c>
      <c r="E86" s="54">
        <v>0</v>
      </c>
      <c r="F86" s="48">
        <v>0</v>
      </c>
      <c r="G86" s="48">
        <v>0</v>
      </c>
      <c r="H86" s="49">
        <v>0</v>
      </c>
      <c r="I86" s="49">
        <v>0</v>
      </c>
      <c r="J86" s="50">
        <v>0</v>
      </c>
    </row>
    <row r="87" spans="1:10" ht="21" customHeight="1" x14ac:dyDescent="0.25">
      <c r="A87">
        <v>41040301</v>
      </c>
      <c r="B87" s="30" t="s">
        <v>164</v>
      </c>
      <c r="C87" s="31" t="s">
        <v>165</v>
      </c>
      <c r="D87" s="32">
        <v>12000000</v>
      </c>
      <c r="E87" s="53">
        <v>0</v>
      </c>
      <c r="F87" s="34">
        <v>0</v>
      </c>
      <c r="G87" s="34">
        <v>0</v>
      </c>
      <c r="H87" s="35">
        <v>0</v>
      </c>
      <c r="I87" s="35">
        <v>0</v>
      </c>
      <c r="J87" s="36">
        <v>0</v>
      </c>
    </row>
    <row r="88" spans="1:10" ht="21" customHeight="1" x14ac:dyDescent="0.25">
      <c r="A88">
        <v>410403010001</v>
      </c>
      <c r="B88" s="37" t="s">
        <v>166</v>
      </c>
      <c r="C88" s="46" t="s">
        <v>165</v>
      </c>
      <c r="D88" s="47">
        <v>12000000</v>
      </c>
      <c r="E88" s="54">
        <v>0</v>
      </c>
      <c r="F88" s="48">
        <v>0</v>
      </c>
      <c r="G88" s="48">
        <v>0</v>
      </c>
      <c r="H88" s="49">
        <v>0</v>
      </c>
      <c r="I88" s="49">
        <v>0</v>
      </c>
      <c r="J88" s="50">
        <v>0</v>
      </c>
    </row>
    <row r="89" spans="1:10" ht="21" customHeight="1" x14ac:dyDescent="0.25">
      <c r="A89">
        <v>410405</v>
      </c>
      <c r="B89" s="30" t="s">
        <v>167</v>
      </c>
      <c r="C89" s="46" t="s">
        <v>168</v>
      </c>
      <c r="D89" s="32">
        <v>406935640</v>
      </c>
      <c r="E89" s="54">
        <v>640229431</v>
      </c>
      <c r="F89" s="48">
        <v>1199337400.8899999</v>
      </c>
      <c r="G89" s="48">
        <v>65126002.890000001</v>
      </c>
      <c r="H89" s="49">
        <v>1264463403.78</v>
      </c>
      <c r="I89" s="49">
        <v>197.50160529249396</v>
      </c>
      <c r="J89" s="50">
        <v>624233972.77999997</v>
      </c>
    </row>
    <row r="90" spans="1:10" ht="21" customHeight="1" x14ac:dyDescent="0.25">
      <c r="A90">
        <v>41040501</v>
      </c>
      <c r="B90" s="30" t="s">
        <v>169</v>
      </c>
      <c r="C90" s="31" t="s">
        <v>170</v>
      </c>
      <c r="D90" s="32">
        <v>250000000</v>
      </c>
      <c r="E90" s="53">
        <v>528878057</v>
      </c>
      <c r="F90" s="34">
        <v>983601486.30000007</v>
      </c>
      <c r="G90" s="34">
        <v>46855326.899999999</v>
      </c>
      <c r="H90" s="35">
        <v>1030456813.2</v>
      </c>
      <c r="I90" s="35">
        <v>194.83826178101393</v>
      </c>
      <c r="J90" s="36">
        <v>501578756.20000005</v>
      </c>
    </row>
    <row r="91" spans="1:10" ht="21" customHeight="1" x14ac:dyDescent="0.25">
      <c r="A91">
        <v>410405010001</v>
      </c>
      <c r="B91" s="37" t="s">
        <v>171</v>
      </c>
      <c r="C91" s="46" t="s">
        <v>170</v>
      </c>
      <c r="D91" s="47">
        <v>250000000</v>
      </c>
      <c r="E91" s="40">
        <v>528878057</v>
      </c>
      <c r="F91" s="48">
        <v>983601486.30000007</v>
      </c>
      <c r="G91" s="48">
        <v>46855326.899999999</v>
      </c>
      <c r="H91" s="49">
        <v>1030456813.2</v>
      </c>
      <c r="I91" s="49">
        <v>194.83826178101393</v>
      </c>
      <c r="J91" s="50">
        <v>501578756.20000005</v>
      </c>
    </row>
    <row r="92" spans="1:10" ht="21" customHeight="1" x14ac:dyDescent="0.25">
      <c r="A92">
        <v>41040502</v>
      </c>
      <c r="B92" s="30" t="s">
        <v>172</v>
      </c>
      <c r="C92" s="31" t="s">
        <v>173</v>
      </c>
      <c r="D92" s="32">
        <v>156935640</v>
      </c>
      <c r="E92" s="33">
        <v>47724237</v>
      </c>
      <c r="F92" s="34">
        <v>38368894.18999999</v>
      </c>
      <c r="G92" s="34">
        <v>7927639.9900000002</v>
      </c>
      <c r="H92" s="35">
        <v>46296534.179999992</v>
      </c>
      <c r="I92" s="35">
        <v>97.008432382061955</v>
      </c>
      <c r="J92" s="36">
        <v>-1427702.8200000077</v>
      </c>
    </row>
    <row r="93" spans="1:10" ht="21" customHeight="1" x14ac:dyDescent="0.25">
      <c r="A93">
        <v>410405020001</v>
      </c>
      <c r="B93" s="37" t="s">
        <v>174</v>
      </c>
      <c r="C93" s="46" t="s">
        <v>173</v>
      </c>
      <c r="D93" s="47">
        <v>156935640</v>
      </c>
      <c r="E93" s="40">
        <v>47724237</v>
      </c>
      <c r="F93" s="48">
        <v>38368894.18999999</v>
      </c>
      <c r="G93" s="48">
        <v>7927639.9900000002</v>
      </c>
      <c r="H93" s="49">
        <v>46296534.179999992</v>
      </c>
      <c r="I93" s="49">
        <v>97.008432382061955</v>
      </c>
      <c r="J93" s="50">
        <v>-1427702.8200000077</v>
      </c>
    </row>
    <row r="94" spans="1:10" s="23" customFormat="1" ht="21" customHeight="1" x14ac:dyDescent="0.25">
      <c r="A94" s="30">
        <v>41040504</v>
      </c>
      <c r="B94" s="30" t="s">
        <v>175</v>
      </c>
      <c r="C94" s="31" t="s">
        <v>176</v>
      </c>
      <c r="D94" s="32">
        <f>D95</f>
        <v>0</v>
      </c>
      <c r="E94" s="53">
        <v>0</v>
      </c>
      <c r="F94" s="34">
        <v>68909294.399999976</v>
      </c>
      <c r="G94" s="34">
        <v>0</v>
      </c>
      <c r="H94" s="49">
        <v>68909294.399999976</v>
      </c>
      <c r="I94" s="35">
        <v>0</v>
      </c>
      <c r="J94" s="36">
        <v>68909294.399999976</v>
      </c>
    </row>
    <row r="95" spans="1:10" ht="21" customHeight="1" x14ac:dyDescent="0.25">
      <c r="A95" s="37">
        <v>410405040001</v>
      </c>
      <c r="B95" s="37" t="s">
        <v>177</v>
      </c>
      <c r="C95" s="46" t="s">
        <v>176</v>
      </c>
      <c r="D95" s="47">
        <v>0</v>
      </c>
      <c r="E95" s="54">
        <v>0</v>
      </c>
      <c r="F95" s="48">
        <v>68909294.399999976</v>
      </c>
      <c r="G95" s="48">
        <v>0</v>
      </c>
      <c r="H95" s="49">
        <v>68909294.399999976</v>
      </c>
      <c r="I95" s="49">
        <v>0</v>
      </c>
      <c r="J95" s="50">
        <v>68909294.399999976</v>
      </c>
    </row>
    <row r="96" spans="1:10" s="23" customFormat="1" ht="21" customHeight="1" x14ac:dyDescent="0.25">
      <c r="A96" s="30">
        <v>41040505</v>
      </c>
      <c r="B96" s="30" t="s">
        <v>178</v>
      </c>
      <c r="C96" s="31" t="s">
        <v>179</v>
      </c>
      <c r="D96" s="32">
        <f>D97</f>
        <v>0</v>
      </c>
      <c r="E96" s="53">
        <v>63627137</v>
      </c>
      <c r="F96" s="34">
        <v>108457726</v>
      </c>
      <c r="G96" s="34">
        <v>10343036</v>
      </c>
      <c r="H96" s="35">
        <v>118800762</v>
      </c>
      <c r="I96" s="35">
        <v>186.71398337473522</v>
      </c>
      <c r="J96" s="36">
        <v>55173625</v>
      </c>
    </row>
    <row r="97" spans="1:10" ht="21" customHeight="1" x14ac:dyDescent="0.25">
      <c r="A97" s="37">
        <v>410405050001</v>
      </c>
      <c r="B97" s="37" t="s">
        <v>180</v>
      </c>
      <c r="C97" s="46" t="s">
        <v>179</v>
      </c>
      <c r="D97" s="47">
        <v>0</v>
      </c>
      <c r="E97" s="54">
        <v>63627137</v>
      </c>
      <c r="F97" s="48">
        <v>108457726</v>
      </c>
      <c r="G97" s="48">
        <v>10343036</v>
      </c>
      <c r="H97" s="49">
        <v>118800762</v>
      </c>
      <c r="I97" s="49">
        <v>186.71398337473522</v>
      </c>
      <c r="J97" s="50">
        <v>55173625</v>
      </c>
    </row>
    <row r="98" spans="1:10" ht="21" customHeight="1" x14ac:dyDescent="0.25">
      <c r="A98">
        <v>410408</v>
      </c>
      <c r="B98" s="30" t="s">
        <v>181</v>
      </c>
      <c r="C98" s="46" t="s">
        <v>182</v>
      </c>
      <c r="D98" s="32">
        <v>636961199</v>
      </c>
      <c r="E98" s="54">
        <v>636961199</v>
      </c>
      <c r="F98" s="48">
        <v>670125054.32999992</v>
      </c>
      <c r="G98" s="48">
        <v>58485750</v>
      </c>
      <c r="H98" s="49">
        <v>728610804.32999992</v>
      </c>
      <c r="I98" s="49">
        <v>114.38856958224231</v>
      </c>
      <c r="J98" s="50">
        <v>91649605.329999924</v>
      </c>
    </row>
    <row r="99" spans="1:10" ht="21" customHeight="1" x14ac:dyDescent="0.25">
      <c r="A99">
        <v>41040801</v>
      </c>
      <c r="B99" s="30" t="s">
        <v>183</v>
      </c>
      <c r="C99" s="31" t="s">
        <v>184</v>
      </c>
      <c r="D99" s="32">
        <v>636961199</v>
      </c>
      <c r="E99" s="53">
        <v>636961199</v>
      </c>
      <c r="F99" s="34">
        <v>670125054.32999992</v>
      </c>
      <c r="G99" s="34">
        <v>58485750</v>
      </c>
      <c r="H99" s="35">
        <v>728610804.32999992</v>
      </c>
      <c r="I99" s="35">
        <v>114.38856958224231</v>
      </c>
      <c r="J99" s="36">
        <v>91649605.329999924</v>
      </c>
    </row>
    <row r="100" spans="1:10" ht="21" customHeight="1" x14ac:dyDescent="0.25">
      <c r="A100">
        <v>410408010001</v>
      </c>
      <c r="B100" s="37" t="s">
        <v>185</v>
      </c>
      <c r="C100" s="46" t="s">
        <v>184</v>
      </c>
      <c r="D100" s="47">
        <v>636961199</v>
      </c>
      <c r="E100" s="54">
        <v>636961199</v>
      </c>
      <c r="F100" s="48">
        <v>670125054.32999992</v>
      </c>
      <c r="G100" s="48">
        <v>58485750</v>
      </c>
      <c r="H100" s="49">
        <v>728610804.32999992</v>
      </c>
      <c r="I100" s="49">
        <v>114.38856958224231</v>
      </c>
      <c r="J100" s="50">
        <v>91649605.329999924</v>
      </c>
    </row>
    <row r="101" spans="1:10" s="23" customFormat="1" ht="21" customHeight="1" x14ac:dyDescent="0.25">
      <c r="A101" s="23">
        <v>410409</v>
      </c>
      <c r="B101" s="30" t="s">
        <v>186</v>
      </c>
      <c r="C101" s="46" t="s">
        <v>187</v>
      </c>
      <c r="D101" s="32">
        <v>0</v>
      </c>
      <c r="E101" s="54">
        <v>1301124</v>
      </c>
      <c r="F101" s="48">
        <v>5193119</v>
      </c>
      <c r="G101" s="48">
        <v>1259639</v>
      </c>
      <c r="H101" s="49">
        <v>6452758</v>
      </c>
      <c r="I101" s="49">
        <v>495.9372050626996</v>
      </c>
      <c r="J101" s="50">
        <v>5151634</v>
      </c>
    </row>
    <row r="102" spans="1:10" s="23" customFormat="1" ht="21" customHeight="1" x14ac:dyDescent="0.25">
      <c r="A102" s="23">
        <v>41040901</v>
      </c>
      <c r="B102" s="30" t="s">
        <v>188</v>
      </c>
      <c r="C102" s="31" t="s">
        <v>187</v>
      </c>
      <c r="D102" s="32">
        <v>0</v>
      </c>
      <c r="E102" s="53">
        <v>1301124</v>
      </c>
      <c r="F102" s="34">
        <v>5193119</v>
      </c>
      <c r="G102" s="34">
        <v>1259639</v>
      </c>
      <c r="H102" s="35">
        <v>6452758</v>
      </c>
      <c r="I102" s="35">
        <v>495.9372050626996</v>
      </c>
      <c r="J102" s="36">
        <v>5151634</v>
      </c>
    </row>
    <row r="103" spans="1:10" ht="21" customHeight="1" x14ac:dyDescent="0.25">
      <c r="A103">
        <v>410409010001</v>
      </c>
      <c r="B103" s="37" t="s">
        <v>189</v>
      </c>
      <c r="C103" s="46" t="s">
        <v>187</v>
      </c>
      <c r="D103" s="47">
        <v>0</v>
      </c>
      <c r="E103" s="54">
        <v>1301124</v>
      </c>
      <c r="F103" s="48">
        <v>5193119</v>
      </c>
      <c r="G103" s="48">
        <v>1259639</v>
      </c>
      <c r="H103" s="49">
        <v>6452758</v>
      </c>
      <c r="I103" s="49">
        <v>495.9372050626996</v>
      </c>
      <c r="J103" s="50">
        <v>5151634</v>
      </c>
    </row>
    <row r="104" spans="1:10" ht="21" customHeight="1" x14ac:dyDescent="0.25">
      <c r="A104">
        <v>410411</v>
      </c>
      <c r="B104" s="30" t="s">
        <v>190</v>
      </c>
      <c r="C104" s="46" t="s">
        <v>191</v>
      </c>
      <c r="D104" s="32">
        <v>286421356</v>
      </c>
      <c r="E104" s="54">
        <v>52493140</v>
      </c>
      <c r="F104" s="48">
        <v>1918080</v>
      </c>
      <c r="G104" s="48">
        <v>98469219.150000006</v>
      </c>
      <c r="H104" s="49">
        <v>100387299.15000001</v>
      </c>
      <c r="I104" s="49">
        <v>191.23889169137149</v>
      </c>
      <c r="J104" s="50">
        <v>47894159.150000006</v>
      </c>
    </row>
    <row r="105" spans="1:10" ht="33" customHeight="1" x14ac:dyDescent="0.25">
      <c r="A105">
        <v>41041101</v>
      </c>
      <c r="B105" s="30" t="s">
        <v>192</v>
      </c>
      <c r="C105" s="31" t="s">
        <v>191</v>
      </c>
      <c r="D105" s="32">
        <v>286421356</v>
      </c>
      <c r="E105" s="53">
        <v>52493140</v>
      </c>
      <c r="F105" s="34">
        <v>1918080</v>
      </c>
      <c r="G105" s="34">
        <v>98469219.150000006</v>
      </c>
      <c r="H105" s="35">
        <v>100387299.15000001</v>
      </c>
      <c r="I105" s="35">
        <v>191.23889169137149</v>
      </c>
      <c r="J105" s="36">
        <v>47894159.150000006</v>
      </c>
    </row>
    <row r="106" spans="1:10" ht="21" customHeight="1" x14ac:dyDescent="0.25">
      <c r="A106">
        <v>410411010001</v>
      </c>
      <c r="B106" s="37" t="s">
        <v>193</v>
      </c>
      <c r="C106" s="46" t="s">
        <v>191</v>
      </c>
      <c r="D106" s="47">
        <v>286421356</v>
      </c>
      <c r="E106" s="54">
        <v>52493140</v>
      </c>
      <c r="F106" s="48">
        <v>1918080</v>
      </c>
      <c r="G106" s="48">
        <v>98469219.150000006</v>
      </c>
      <c r="H106" s="49">
        <v>100387299.15000001</v>
      </c>
      <c r="I106" s="49">
        <v>191.23889169137149</v>
      </c>
      <c r="J106" s="50">
        <v>47894159.150000006</v>
      </c>
    </row>
    <row r="107" spans="1:10" ht="21" customHeight="1" x14ac:dyDescent="0.25">
      <c r="A107">
        <v>410412</v>
      </c>
      <c r="B107" s="30" t="s">
        <v>194</v>
      </c>
      <c r="C107" s="46" t="s">
        <v>195</v>
      </c>
      <c r="D107" s="32">
        <f>D108+D110+D112+D114+D118+D116+D120</f>
        <v>20048561</v>
      </c>
      <c r="E107" s="54">
        <v>28198048</v>
      </c>
      <c r="F107" s="47">
        <v>40065509.120000005</v>
      </c>
      <c r="G107" s="47">
        <v>3171982</v>
      </c>
      <c r="H107" s="49">
        <v>43237491.120000005</v>
      </c>
      <c r="I107" s="49">
        <v>153.33505042618555</v>
      </c>
      <c r="J107" s="50">
        <v>15039443.120000005</v>
      </c>
    </row>
    <row r="108" spans="1:10" ht="21" customHeight="1" x14ac:dyDescent="0.25">
      <c r="A108">
        <v>41041206</v>
      </c>
      <c r="B108" s="30" t="s">
        <v>196</v>
      </c>
      <c r="C108" s="31" t="s">
        <v>197</v>
      </c>
      <c r="D108" s="32">
        <v>10015460</v>
      </c>
      <c r="E108" s="53">
        <v>13749923</v>
      </c>
      <c r="F108" s="34">
        <v>16027820</v>
      </c>
      <c r="G108" s="34">
        <v>296130</v>
      </c>
      <c r="H108" s="35">
        <v>16323950</v>
      </c>
      <c r="I108" s="35">
        <v>118.72030119732307</v>
      </c>
      <c r="J108" s="36">
        <v>2574027</v>
      </c>
    </row>
    <row r="109" spans="1:10" ht="21" customHeight="1" x14ac:dyDescent="0.25">
      <c r="A109">
        <v>410412060001</v>
      </c>
      <c r="B109" s="37" t="s">
        <v>198</v>
      </c>
      <c r="C109" s="46" t="s">
        <v>197</v>
      </c>
      <c r="D109" s="47">
        <v>10015460</v>
      </c>
      <c r="E109" s="54">
        <v>13749923</v>
      </c>
      <c r="F109" s="48">
        <v>16027820</v>
      </c>
      <c r="G109" s="48">
        <v>296130</v>
      </c>
      <c r="H109" s="49">
        <v>16323950</v>
      </c>
      <c r="I109" s="49">
        <v>118.72030119732307</v>
      </c>
      <c r="J109" s="50">
        <v>2574027</v>
      </c>
    </row>
    <row r="110" spans="1:10" ht="21" customHeight="1" x14ac:dyDescent="0.25">
      <c r="A110">
        <v>41041207</v>
      </c>
      <c r="B110" s="30" t="s">
        <v>199</v>
      </c>
      <c r="C110" s="31" t="s">
        <v>200</v>
      </c>
      <c r="D110" s="32">
        <v>5000000</v>
      </c>
      <c r="E110" s="53">
        <v>5000000</v>
      </c>
      <c r="F110" s="34">
        <v>6846066</v>
      </c>
      <c r="G110" s="34">
        <v>173900</v>
      </c>
      <c r="H110" s="35">
        <v>7019966</v>
      </c>
      <c r="I110" s="35">
        <v>140.39931999999999</v>
      </c>
      <c r="J110" s="36">
        <v>2019966</v>
      </c>
    </row>
    <row r="111" spans="1:10" ht="21" customHeight="1" x14ac:dyDescent="0.25">
      <c r="A111">
        <v>410412070001</v>
      </c>
      <c r="B111" s="37" t="s">
        <v>201</v>
      </c>
      <c r="C111" s="46" t="s">
        <v>202</v>
      </c>
      <c r="D111" s="47">
        <v>5000000</v>
      </c>
      <c r="E111" s="54">
        <v>5000000</v>
      </c>
      <c r="F111" s="48">
        <v>6846066</v>
      </c>
      <c r="G111" s="48">
        <v>173900</v>
      </c>
      <c r="H111" s="49">
        <v>7019966</v>
      </c>
      <c r="I111" s="49">
        <v>140.39931999999999</v>
      </c>
      <c r="J111" s="50">
        <v>2019966</v>
      </c>
    </row>
    <row r="112" spans="1:10" ht="21" customHeight="1" x14ac:dyDescent="0.25">
      <c r="A112">
        <v>41041208</v>
      </c>
      <c r="B112" s="30" t="s">
        <v>203</v>
      </c>
      <c r="C112" s="31" t="s">
        <v>204</v>
      </c>
      <c r="D112" s="32">
        <f>D113</f>
        <v>0</v>
      </c>
      <c r="E112" s="53">
        <v>23400</v>
      </c>
      <c r="F112" s="34">
        <v>27400</v>
      </c>
      <c r="G112" s="34">
        <v>72600</v>
      </c>
      <c r="H112" s="35">
        <v>100000</v>
      </c>
      <c r="I112" s="35">
        <v>427.35042735042737</v>
      </c>
      <c r="J112" s="36">
        <v>76600</v>
      </c>
    </row>
    <row r="113" spans="1:10" ht="33" customHeight="1" x14ac:dyDescent="0.25">
      <c r="A113">
        <v>410412080009</v>
      </c>
      <c r="B113" s="37" t="s">
        <v>205</v>
      </c>
      <c r="C113" s="46" t="s">
        <v>206</v>
      </c>
      <c r="D113" s="47">
        <v>0</v>
      </c>
      <c r="E113" s="54">
        <v>23400</v>
      </c>
      <c r="F113" s="48">
        <v>27400</v>
      </c>
      <c r="G113" s="48">
        <v>72600</v>
      </c>
      <c r="H113" s="49">
        <v>100000</v>
      </c>
      <c r="I113" s="49">
        <v>427.35042735042737</v>
      </c>
      <c r="J113" s="50">
        <v>76600</v>
      </c>
    </row>
    <row r="114" spans="1:10" ht="21" customHeight="1" x14ac:dyDescent="0.25">
      <c r="A114">
        <v>41041209</v>
      </c>
      <c r="B114" s="30" t="s">
        <v>207</v>
      </c>
      <c r="C114" s="31" t="s">
        <v>208</v>
      </c>
      <c r="D114" s="32">
        <v>622317</v>
      </c>
      <c r="E114" s="53">
        <v>622317</v>
      </c>
      <c r="F114" s="34">
        <v>161624</v>
      </c>
      <c r="G114" s="34">
        <v>0</v>
      </c>
      <c r="H114" s="35">
        <v>161624</v>
      </c>
      <c r="I114" s="35">
        <v>25.971329724240217</v>
      </c>
      <c r="J114" s="36">
        <v>-460693</v>
      </c>
    </row>
    <row r="115" spans="1:10" ht="33" customHeight="1" x14ac:dyDescent="0.25">
      <c r="A115">
        <v>410412090001</v>
      </c>
      <c r="B115" s="37" t="s">
        <v>209</v>
      </c>
      <c r="C115" s="46" t="s">
        <v>210</v>
      </c>
      <c r="D115" s="47">
        <v>622317</v>
      </c>
      <c r="E115" s="54">
        <v>622317</v>
      </c>
      <c r="F115" s="48">
        <v>161624</v>
      </c>
      <c r="G115" s="48">
        <v>0</v>
      </c>
      <c r="H115" s="49">
        <v>161624</v>
      </c>
      <c r="I115" s="49">
        <v>25.971329724240217</v>
      </c>
      <c r="J115" s="50">
        <v>-460693</v>
      </c>
    </row>
    <row r="116" spans="1:10" s="57" customFormat="1" ht="33" customHeight="1" x14ac:dyDescent="0.25">
      <c r="A116" s="31">
        <v>41041214</v>
      </c>
      <c r="B116" s="31" t="s">
        <v>211</v>
      </c>
      <c r="C116" s="31" t="s">
        <v>212</v>
      </c>
      <c r="D116" s="55">
        <v>0</v>
      </c>
      <c r="E116" s="53">
        <v>0</v>
      </c>
      <c r="F116" s="56">
        <v>5861</v>
      </c>
      <c r="G116" s="56">
        <v>0</v>
      </c>
      <c r="H116" s="35">
        <v>5861</v>
      </c>
      <c r="I116" s="35">
        <v>0</v>
      </c>
      <c r="J116" s="36">
        <v>5861</v>
      </c>
    </row>
    <row r="117" spans="1:10" s="59" customFormat="1" ht="33" customHeight="1" x14ac:dyDescent="0.25">
      <c r="A117" s="46">
        <v>410412140037</v>
      </c>
      <c r="B117" s="46" t="s">
        <v>213</v>
      </c>
      <c r="C117" s="46" t="s">
        <v>212</v>
      </c>
      <c r="D117" s="58">
        <v>0</v>
      </c>
      <c r="E117" s="54">
        <v>0</v>
      </c>
      <c r="F117" s="48">
        <v>5861</v>
      </c>
      <c r="G117" s="48">
        <v>0</v>
      </c>
      <c r="H117" s="49">
        <v>5861</v>
      </c>
      <c r="I117" s="49">
        <v>0</v>
      </c>
      <c r="J117" s="50">
        <v>5861</v>
      </c>
    </row>
    <row r="118" spans="1:10" ht="33" customHeight="1" x14ac:dyDescent="0.25">
      <c r="A118">
        <v>41041215</v>
      </c>
      <c r="B118" s="30" t="s">
        <v>214</v>
      </c>
      <c r="C118" s="31" t="s">
        <v>215</v>
      </c>
      <c r="D118" s="32">
        <v>4410784</v>
      </c>
      <c r="E118" s="53">
        <v>8802408</v>
      </c>
      <c r="F118" s="34">
        <v>16366738.120000001</v>
      </c>
      <c r="G118" s="34">
        <v>2629352</v>
      </c>
      <c r="H118" s="35">
        <v>18996090.120000001</v>
      </c>
      <c r="I118" s="35">
        <v>215.80560819266728</v>
      </c>
      <c r="J118" s="36">
        <v>10193682.120000001</v>
      </c>
    </row>
    <row r="119" spans="1:10" ht="21" customHeight="1" x14ac:dyDescent="0.25">
      <c r="A119">
        <v>410412150001</v>
      </c>
      <c r="B119" s="37" t="s">
        <v>216</v>
      </c>
      <c r="C119" s="46" t="s">
        <v>217</v>
      </c>
      <c r="D119" s="47">
        <v>4410784</v>
      </c>
      <c r="E119" s="54">
        <v>8802408</v>
      </c>
      <c r="F119" s="48">
        <v>16366738.120000001</v>
      </c>
      <c r="G119" s="48">
        <v>2629352</v>
      </c>
      <c r="H119" s="49">
        <v>18996090.120000001</v>
      </c>
      <c r="I119" s="49">
        <v>215.80560819266728</v>
      </c>
      <c r="J119" s="50">
        <v>10193682.120000001</v>
      </c>
    </row>
    <row r="120" spans="1:10" s="23" customFormat="1" ht="33" customHeight="1" x14ac:dyDescent="0.25">
      <c r="A120" s="30">
        <v>41041216</v>
      </c>
      <c r="B120" s="30" t="s">
        <v>218</v>
      </c>
      <c r="C120" s="31" t="s">
        <v>219</v>
      </c>
      <c r="D120" s="32">
        <f>D121</f>
        <v>0</v>
      </c>
      <c r="E120" s="54">
        <v>0</v>
      </c>
      <c r="F120" s="32">
        <v>630000</v>
      </c>
      <c r="G120" s="32">
        <v>0</v>
      </c>
      <c r="H120" s="60">
        <v>630000</v>
      </c>
      <c r="I120" s="60">
        <v>0</v>
      </c>
      <c r="J120" s="61">
        <v>630000</v>
      </c>
    </row>
    <row r="121" spans="1:10" ht="21" customHeight="1" x14ac:dyDescent="0.25">
      <c r="A121" s="37">
        <v>410412160001</v>
      </c>
      <c r="B121" s="37" t="s">
        <v>220</v>
      </c>
      <c r="C121" s="46" t="s">
        <v>221</v>
      </c>
      <c r="D121" s="47">
        <v>0</v>
      </c>
      <c r="E121" s="54">
        <v>0</v>
      </c>
      <c r="F121" s="48">
        <v>630000</v>
      </c>
      <c r="G121" s="48">
        <v>0</v>
      </c>
      <c r="H121" s="49">
        <v>630000</v>
      </c>
      <c r="I121" s="49">
        <v>0</v>
      </c>
      <c r="J121" s="50">
        <v>630000</v>
      </c>
    </row>
    <row r="122" spans="1:10" ht="21" customHeight="1" x14ac:dyDescent="0.25">
      <c r="A122">
        <v>410413</v>
      </c>
      <c r="B122" s="30" t="s">
        <v>222</v>
      </c>
      <c r="C122" s="46" t="s">
        <v>223</v>
      </c>
      <c r="D122" s="32">
        <f>D123</f>
        <v>90985920</v>
      </c>
      <c r="E122" s="47">
        <v>90000000</v>
      </c>
      <c r="F122" s="48">
        <v>0</v>
      </c>
      <c r="G122" s="48">
        <v>0</v>
      </c>
      <c r="H122" s="49">
        <v>0</v>
      </c>
      <c r="I122" s="49">
        <v>0</v>
      </c>
      <c r="J122" s="50">
        <v>-90000000</v>
      </c>
    </row>
    <row r="123" spans="1:10" ht="21" customHeight="1" x14ac:dyDescent="0.25">
      <c r="A123">
        <v>41041302</v>
      </c>
      <c r="B123" s="30" t="s">
        <v>224</v>
      </c>
      <c r="C123" s="31" t="s">
        <v>225</v>
      </c>
      <c r="D123" s="32">
        <f>D124+D125</f>
        <v>90985920</v>
      </c>
      <c r="E123" s="32">
        <v>90000000</v>
      </c>
      <c r="F123" s="34">
        <v>0</v>
      </c>
      <c r="G123" s="34">
        <v>0</v>
      </c>
      <c r="H123" s="35">
        <v>0</v>
      </c>
      <c r="I123" s="35">
        <v>0</v>
      </c>
      <c r="J123" s="36">
        <v>-90000000</v>
      </c>
    </row>
    <row r="124" spans="1:10" ht="21" customHeight="1" x14ac:dyDescent="0.25">
      <c r="A124">
        <v>410413020001</v>
      </c>
      <c r="B124" s="37" t="s">
        <v>226</v>
      </c>
      <c r="C124" s="46" t="s">
        <v>227</v>
      </c>
      <c r="D124" s="47">
        <v>985920</v>
      </c>
      <c r="E124" s="47">
        <v>0</v>
      </c>
      <c r="F124" s="48">
        <v>0</v>
      </c>
      <c r="G124" s="48">
        <v>0</v>
      </c>
      <c r="H124" s="49">
        <v>0</v>
      </c>
      <c r="I124" s="49">
        <v>0</v>
      </c>
      <c r="J124" s="50">
        <v>0</v>
      </c>
    </row>
    <row r="125" spans="1:10" ht="21" customHeight="1" x14ac:dyDescent="0.25">
      <c r="A125">
        <v>410413020002</v>
      </c>
      <c r="B125" s="37" t="s">
        <v>228</v>
      </c>
      <c r="C125" s="46" t="s">
        <v>229</v>
      </c>
      <c r="D125" s="47">
        <v>90000000</v>
      </c>
      <c r="E125" s="47">
        <v>90000000</v>
      </c>
      <c r="F125" s="48">
        <v>0</v>
      </c>
      <c r="G125" s="48">
        <v>0</v>
      </c>
      <c r="H125" s="49">
        <v>0</v>
      </c>
      <c r="I125" s="49">
        <v>0</v>
      </c>
      <c r="J125" s="50">
        <v>-90000000</v>
      </c>
    </row>
    <row r="126" spans="1:10" ht="21" customHeight="1" x14ac:dyDescent="0.25">
      <c r="A126">
        <v>41041401</v>
      </c>
      <c r="B126" s="62" t="s">
        <v>230</v>
      </c>
      <c r="C126" s="63" t="s">
        <v>231</v>
      </c>
      <c r="D126" s="32">
        <f>D127</f>
        <v>0</v>
      </c>
      <c r="E126" s="53">
        <v>100759348</v>
      </c>
      <c r="F126" s="34">
        <v>100759349</v>
      </c>
      <c r="G126" s="34">
        <v>0</v>
      </c>
      <c r="H126" s="35">
        <v>100759349</v>
      </c>
      <c r="I126" s="35">
        <v>100.00000099246375</v>
      </c>
      <c r="J126" s="36">
        <v>1</v>
      </c>
    </row>
    <row r="127" spans="1:10" ht="21" customHeight="1" x14ac:dyDescent="0.25">
      <c r="A127">
        <v>410414010001</v>
      </c>
      <c r="B127" s="64" t="s">
        <v>232</v>
      </c>
      <c r="C127" s="65" t="s">
        <v>231</v>
      </c>
      <c r="D127" s="47">
        <v>0</v>
      </c>
      <c r="E127" s="54">
        <v>100759348</v>
      </c>
      <c r="F127" s="48">
        <v>100759349</v>
      </c>
      <c r="G127" s="48">
        <v>0</v>
      </c>
      <c r="H127" s="49">
        <v>100759349</v>
      </c>
      <c r="I127" s="49">
        <v>100.00000099246375</v>
      </c>
      <c r="J127" s="50">
        <v>1</v>
      </c>
    </row>
    <row r="128" spans="1:10" ht="21" customHeight="1" x14ac:dyDescent="0.25">
      <c r="A128">
        <v>410415</v>
      </c>
      <c r="B128" s="30" t="s">
        <v>233</v>
      </c>
      <c r="C128" s="46" t="s">
        <v>234</v>
      </c>
      <c r="D128" s="32">
        <v>31897584</v>
      </c>
      <c r="E128" s="54">
        <v>6900000</v>
      </c>
      <c r="F128" s="48">
        <v>96782700</v>
      </c>
      <c r="G128" s="48">
        <v>1257500</v>
      </c>
      <c r="H128" s="49">
        <v>98040200</v>
      </c>
      <c r="I128" s="49">
        <v>1420.8724637681159</v>
      </c>
      <c r="J128" s="50">
        <v>91140200</v>
      </c>
    </row>
    <row r="129" spans="1:10" ht="33" customHeight="1" x14ac:dyDescent="0.25">
      <c r="A129">
        <v>41041503</v>
      </c>
      <c r="B129" s="30" t="s">
        <v>235</v>
      </c>
      <c r="C129" s="31" t="s">
        <v>236</v>
      </c>
      <c r="D129" s="32">
        <v>31897584</v>
      </c>
      <c r="E129" s="53">
        <v>6900000</v>
      </c>
      <c r="F129" s="34">
        <v>96782700</v>
      </c>
      <c r="G129" s="34">
        <v>1257500</v>
      </c>
      <c r="H129" s="35">
        <v>98040200</v>
      </c>
      <c r="I129" s="35">
        <v>1420.8724637681159</v>
      </c>
      <c r="J129" s="36">
        <v>91140200</v>
      </c>
    </row>
    <row r="130" spans="1:10" ht="33" customHeight="1" x14ac:dyDescent="0.25">
      <c r="A130">
        <v>410415030001</v>
      </c>
      <c r="B130" s="37" t="s">
        <v>237</v>
      </c>
      <c r="C130" s="46" t="s">
        <v>236</v>
      </c>
      <c r="D130" s="47">
        <v>31897584</v>
      </c>
      <c r="E130" s="54">
        <v>6900000</v>
      </c>
      <c r="F130" s="48">
        <v>96782700</v>
      </c>
      <c r="G130" s="48">
        <v>1257500</v>
      </c>
      <c r="H130" s="49">
        <v>98040200</v>
      </c>
      <c r="I130" s="49">
        <v>1420.8724637681159</v>
      </c>
      <c r="J130" s="50">
        <v>91140200</v>
      </c>
    </row>
    <row r="131" spans="1:10" ht="21" customHeight="1" x14ac:dyDescent="0.25">
      <c r="A131">
        <v>410416</v>
      </c>
      <c r="B131" s="30" t="s">
        <v>238</v>
      </c>
      <c r="C131" s="46" t="s">
        <v>239</v>
      </c>
      <c r="D131" s="32">
        <v>20000000000</v>
      </c>
      <c r="E131" s="47">
        <v>20000000000</v>
      </c>
      <c r="F131" s="48">
        <v>24488409068.199997</v>
      </c>
      <c r="G131" s="48">
        <v>2366014749.1900001</v>
      </c>
      <c r="H131" s="49">
        <v>26854423817.389996</v>
      </c>
      <c r="I131" s="49">
        <v>134.27211908694997</v>
      </c>
      <c r="J131" s="50">
        <v>6854423817.3899956</v>
      </c>
    </row>
    <row r="132" spans="1:10" ht="21" customHeight="1" x14ac:dyDescent="0.25">
      <c r="A132">
        <v>41041601</v>
      </c>
      <c r="B132" s="30" t="s">
        <v>240</v>
      </c>
      <c r="C132" s="31" t="s">
        <v>239</v>
      </c>
      <c r="D132" s="32">
        <v>20000000000</v>
      </c>
      <c r="E132" s="32">
        <v>20000000000</v>
      </c>
      <c r="F132" s="34">
        <v>24488409068.199997</v>
      </c>
      <c r="G132" s="34">
        <v>2366014749.1900001</v>
      </c>
      <c r="H132" s="35">
        <v>26854423817.389996</v>
      </c>
      <c r="I132" s="35">
        <v>134.27211908694997</v>
      </c>
      <c r="J132" s="36">
        <v>6854423817.3899956</v>
      </c>
    </row>
    <row r="133" spans="1:10" ht="21" customHeight="1" x14ac:dyDescent="0.25">
      <c r="A133">
        <v>410416010001</v>
      </c>
      <c r="B133" s="37" t="s">
        <v>241</v>
      </c>
      <c r="C133" s="46" t="s">
        <v>239</v>
      </c>
      <c r="D133" s="47">
        <v>20000000000</v>
      </c>
      <c r="E133" s="47">
        <v>20000000000</v>
      </c>
      <c r="F133" s="48">
        <v>24488409068.199997</v>
      </c>
      <c r="G133" s="48">
        <v>2366014749.1900001</v>
      </c>
      <c r="H133" s="49">
        <v>26854423817.389996</v>
      </c>
      <c r="I133" s="49">
        <v>134.27211908694997</v>
      </c>
      <c r="J133" s="50">
        <v>6854423817.3899956</v>
      </c>
    </row>
    <row r="134" spans="1:10" ht="33" customHeight="1" x14ac:dyDescent="0.25">
      <c r="A134">
        <v>410418</v>
      </c>
      <c r="B134" s="30" t="s">
        <v>242</v>
      </c>
      <c r="C134" s="46" t="s">
        <v>243</v>
      </c>
      <c r="D134" s="32">
        <v>7844460752</v>
      </c>
      <c r="E134" s="47">
        <v>7844460752</v>
      </c>
      <c r="F134" s="48">
        <v>6299092550</v>
      </c>
      <c r="G134" s="48">
        <v>627752825</v>
      </c>
      <c r="H134" s="49">
        <v>6926845375</v>
      </c>
      <c r="I134" s="49">
        <v>88.302377868790444</v>
      </c>
      <c r="J134" s="50">
        <v>-917615377</v>
      </c>
    </row>
    <row r="135" spans="1:10" ht="21" customHeight="1" x14ac:dyDescent="0.25">
      <c r="A135">
        <v>41041801</v>
      </c>
      <c r="B135" s="30" t="s">
        <v>244</v>
      </c>
      <c r="C135" s="31" t="s">
        <v>245</v>
      </c>
      <c r="D135" s="32">
        <v>7844460752</v>
      </c>
      <c r="E135" s="32">
        <v>7844460752</v>
      </c>
      <c r="F135" s="34">
        <v>6299092550</v>
      </c>
      <c r="G135" s="34">
        <v>627752825</v>
      </c>
      <c r="H135" s="35">
        <v>6926845375</v>
      </c>
      <c r="I135" s="35">
        <v>88.302377868790444</v>
      </c>
      <c r="J135" s="36">
        <v>-917615377</v>
      </c>
    </row>
    <row r="136" spans="1:10" ht="21" customHeight="1" x14ac:dyDescent="0.25">
      <c r="A136">
        <v>410418010001</v>
      </c>
      <c r="B136" s="37" t="s">
        <v>246</v>
      </c>
      <c r="C136" s="46" t="s">
        <v>245</v>
      </c>
      <c r="D136" s="47">
        <v>7844460752</v>
      </c>
      <c r="E136" s="47">
        <v>7844460752</v>
      </c>
      <c r="F136" s="48">
        <v>6299092550</v>
      </c>
      <c r="G136" s="48">
        <v>627752825</v>
      </c>
      <c r="H136" s="49">
        <v>6926845375</v>
      </c>
      <c r="I136" s="49">
        <v>88.302377868790444</v>
      </c>
      <c r="J136" s="50">
        <v>-917615377</v>
      </c>
    </row>
    <row r="137" spans="1:10" s="23" customFormat="1" ht="21" customHeight="1" x14ac:dyDescent="0.25">
      <c r="A137" s="23">
        <v>42</v>
      </c>
      <c r="B137" s="24" t="s">
        <v>247</v>
      </c>
      <c r="C137" s="25" t="s">
        <v>248</v>
      </c>
      <c r="D137" s="26">
        <v>610679612920</v>
      </c>
      <c r="E137" s="66">
        <v>614019873206</v>
      </c>
      <c r="F137" s="27">
        <v>576510815294</v>
      </c>
      <c r="G137" s="27">
        <v>22892844010</v>
      </c>
      <c r="H137" s="28">
        <v>599403659304</v>
      </c>
      <c r="I137" s="28">
        <v>97.619586182824364</v>
      </c>
      <c r="J137" s="29">
        <v>-14616213902</v>
      </c>
    </row>
    <row r="138" spans="1:10" s="23" customFormat="1" ht="21" customHeight="1" x14ac:dyDescent="0.25">
      <c r="A138" s="23">
        <v>4201</v>
      </c>
      <c r="B138" s="30" t="s">
        <v>249</v>
      </c>
      <c r="C138" s="31" t="s">
        <v>250</v>
      </c>
      <c r="D138" s="32">
        <v>590455779000</v>
      </c>
      <c r="E138" s="53">
        <v>588941588655</v>
      </c>
      <c r="F138" s="34">
        <v>561990207630</v>
      </c>
      <c r="G138" s="34">
        <v>19956069646</v>
      </c>
      <c r="H138" s="35">
        <v>581946277276</v>
      </c>
      <c r="I138" s="35">
        <v>98.812223229985236</v>
      </c>
      <c r="J138" s="36">
        <v>-6995311379</v>
      </c>
    </row>
    <row r="139" spans="1:10" ht="21" customHeight="1" x14ac:dyDescent="0.25">
      <c r="A139">
        <v>420101</v>
      </c>
      <c r="B139" s="30" t="s">
        <v>251</v>
      </c>
      <c r="C139" s="31" t="s">
        <v>252</v>
      </c>
      <c r="D139" s="32">
        <v>517175951000</v>
      </c>
      <c r="E139" s="53">
        <v>515661760655</v>
      </c>
      <c r="F139" s="34">
        <v>488710379630</v>
      </c>
      <c r="G139" s="34">
        <v>8424740646</v>
      </c>
      <c r="H139" s="35">
        <v>497135120276</v>
      </c>
      <c r="I139" s="35">
        <v>96.407210735295308</v>
      </c>
      <c r="J139" s="36">
        <v>-18526640379</v>
      </c>
    </row>
    <row r="140" spans="1:10" ht="21" customHeight="1" x14ac:dyDescent="0.25">
      <c r="A140">
        <v>42010101</v>
      </c>
      <c r="B140" s="30" t="s">
        <v>253</v>
      </c>
      <c r="C140" s="46" t="s">
        <v>254</v>
      </c>
      <c r="D140" s="47">
        <v>8439986000</v>
      </c>
      <c r="E140" s="53">
        <v>8913362000</v>
      </c>
      <c r="F140" s="48">
        <v>7526175523</v>
      </c>
      <c r="G140" s="48">
        <v>2858238592</v>
      </c>
      <c r="H140" s="49">
        <v>10384414115</v>
      </c>
      <c r="I140" s="49">
        <v>116.50389735096589</v>
      </c>
      <c r="J140" s="50">
        <v>1471052115</v>
      </c>
    </row>
    <row r="141" spans="1:10" ht="21" customHeight="1" x14ac:dyDescent="0.25">
      <c r="A141">
        <v>420101010001</v>
      </c>
      <c r="B141" s="37" t="s">
        <v>255</v>
      </c>
      <c r="C141" s="46" t="s">
        <v>256</v>
      </c>
      <c r="D141" s="47">
        <v>4294723000</v>
      </c>
      <c r="E141" s="54">
        <v>4552875000</v>
      </c>
      <c r="F141" s="48">
        <v>5068987232</v>
      </c>
      <c r="G141" s="48">
        <v>816624602</v>
      </c>
      <c r="H141" s="49">
        <v>5885611834</v>
      </c>
      <c r="I141" s="49">
        <v>129.27242311726107</v>
      </c>
      <c r="J141" s="50">
        <v>1332736834</v>
      </c>
    </row>
    <row r="142" spans="1:10" ht="21" customHeight="1" x14ac:dyDescent="0.25">
      <c r="A142">
        <v>420101010002</v>
      </c>
      <c r="B142" s="37" t="s">
        <v>257</v>
      </c>
      <c r="C142" s="46" t="s">
        <v>258</v>
      </c>
      <c r="D142" s="47">
        <v>2103294000</v>
      </c>
      <c r="E142" s="54">
        <v>2074773000</v>
      </c>
      <c r="F142" s="48">
        <v>845849629</v>
      </c>
      <c r="G142" s="48">
        <v>1244863800</v>
      </c>
      <c r="H142" s="49">
        <v>2090713429</v>
      </c>
      <c r="I142" s="49">
        <v>100.76829749567784</v>
      </c>
      <c r="J142" s="50">
        <v>15940429</v>
      </c>
    </row>
    <row r="143" spans="1:10" ht="21" customHeight="1" x14ac:dyDescent="0.25">
      <c r="A143" s="37">
        <v>420101010003</v>
      </c>
      <c r="B143" s="37" t="s">
        <v>259</v>
      </c>
      <c r="C143" s="46" t="s">
        <v>260</v>
      </c>
      <c r="D143" s="47">
        <v>0</v>
      </c>
      <c r="E143" s="54">
        <v>99726000</v>
      </c>
      <c r="F143" s="48">
        <v>215942183</v>
      </c>
      <c r="G143" s="48">
        <v>59835600</v>
      </c>
      <c r="H143" s="49">
        <v>275777783</v>
      </c>
      <c r="I143" s="49">
        <v>276.53549024326651</v>
      </c>
      <c r="J143" s="50">
        <v>176051783</v>
      </c>
    </row>
    <row r="144" spans="1:10" ht="21" customHeight="1" x14ac:dyDescent="0.25">
      <c r="A144" s="37">
        <v>420101010004</v>
      </c>
      <c r="B144" s="37" t="s">
        <v>261</v>
      </c>
      <c r="C144" s="46" t="s">
        <v>262</v>
      </c>
      <c r="D144" s="47">
        <v>94501000</v>
      </c>
      <c r="E144" s="54">
        <v>94501000</v>
      </c>
      <c r="F144" s="48">
        <v>7124497</v>
      </c>
      <c r="G144" s="48">
        <v>0</v>
      </c>
      <c r="H144" s="49">
        <v>7124497</v>
      </c>
      <c r="I144" s="49">
        <v>7.5390704860266027</v>
      </c>
      <c r="J144" s="50">
        <v>-87376503</v>
      </c>
    </row>
    <row r="145" spans="1:10" ht="21" customHeight="1" x14ac:dyDescent="0.25">
      <c r="A145">
        <v>420101010007</v>
      </c>
      <c r="B145" s="37" t="s">
        <v>263</v>
      </c>
      <c r="C145" s="46" t="s">
        <v>264</v>
      </c>
      <c r="D145" s="47">
        <v>114974000</v>
      </c>
      <c r="E145" s="54">
        <v>117514000</v>
      </c>
      <c r="F145" s="48">
        <v>76384100</v>
      </c>
      <c r="G145" s="48">
        <v>41129900</v>
      </c>
      <c r="H145" s="49">
        <v>117514000</v>
      </c>
      <c r="I145" s="49">
        <v>100</v>
      </c>
      <c r="J145" s="50">
        <v>0</v>
      </c>
    </row>
    <row r="146" spans="1:10" ht="21" customHeight="1" x14ac:dyDescent="0.25">
      <c r="A146">
        <v>420101010008</v>
      </c>
      <c r="B146" s="37" t="s">
        <v>265</v>
      </c>
      <c r="C146" s="46" t="s">
        <v>266</v>
      </c>
      <c r="D146" s="47">
        <v>8113000</v>
      </c>
      <c r="E146" s="54">
        <v>0</v>
      </c>
      <c r="F146" s="48">
        <v>3650850</v>
      </c>
      <c r="G146" s="48">
        <v>0</v>
      </c>
      <c r="H146" s="49">
        <v>3650850</v>
      </c>
      <c r="I146" s="49">
        <v>0</v>
      </c>
      <c r="J146" s="50">
        <v>3650850</v>
      </c>
    </row>
    <row r="147" spans="1:10" ht="33" customHeight="1" x14ac:dyDescent="0.25">
      <c r="A147" s="37">
        <v>420101010009</v>
      </c>
      <c r="B147" s="37" t="s">
        <v>267</v>
      </c>
      <c r="C147" s="46" t="s">
        <v>268</v>
      </c>
      <c r="D147" s="47">
        <v>15606000</v>
      </c>
      <c r="E147" s="54">
        <v>15606000</v>
      </c>
      <c r="F147" s="48">
        <v>35298482</v>
      </c>
      <c r="G147" s="48">
        <v>10356240</v>
      </c>
      <c r="H147" s="49">
        <v>45654722</v>
      </c>
      <c r="I147" s="49">
        <v>292.54595668332695</v>
      </c>
      <c r="J147" s="50">
        <v>30048722</v>
      </c>
    </row>
    <row r="148" spans="1:10" ht="33" customHeight="1" x14ac:dyDescent="0.25">
      <c r="A148">
        <v>420101010010</v>
      </c>
      <c r="B148" s="37" t="s">
        <v>269</v>
      </c>
      <c r="C148" s="46" t="s">
        <v>270</v>
      </c>
      <c r="D148" s="47">
        <v>56000</v>
      </c>
      <c r="E148" s="54">
        <v>56000</v>
      </c>
      <c r="F148" s="48">
        <v>36400</v>
      </c>
      <c r="G148" s="48">
        <v>19600</v>
      </c>
      <c r="H148" s="49">
        <v>56000</v>
      </c>
      <c r="I148" s="49">
        <v>100</v>
      </c>
      <c r="J148" s="50">
        <v>0</v>
      </c>
    </row>
    <row r="149" spans="1:10" ht="21" customHeight="1" x14ac:dyDescent="0.25">
      <c r="A149">
        <v>420101010013</v>
      </c>
      <c r="B149" s="37" t="s">
        <v>271</v>
      </c>
      <c r="C149" s="46" t="s">
        <v>272</v>
      </c>
      <c r="D149" s="47">
        <v>1918826000</v>
      </c>
      <c r="E149" s="54">
        <v>1958311000</v>
      </c>
      <c r="F149" s="48">
        <v>1272902150</v>
      </c>
      <c r="G149" s="48">
        <v>685408850</v>
      </c>
      <c r="H149" s="49">
        <v>1958311000</v>
      </c>
      <c r="I149" s="49">
        <v>100</v>
      </c>
      <c r="J149" s="50">
        <v>0</v>
      </c>
    </row>
    <row r="150" spans="1:10" ht="21" customHeight="1" x14ac:dyDescent="0.25">
      <c r="A150">
        <v>42010102</v>
      </c>
      <c r="B150" s="30" t="s">
        <v>273</v>
      </c>
      <c r="C150" s="46" t="s">
        <v>274</v>
      </c>
      <c r="D150" s="47">
        <v>373384668000</v>
      </c>
      <c r="E150" s="53">
        <v>372455423400</v>
      </c>
      <c r="F150" s="48">
        <v>370784608355</v>
      </c>
      <c r="G150" s="48">
        <v>0</v>
      </c>
      <c r="H150" s="49">
        <v>370784608355</v>
      </c>
      <c r="I150" s="49">
        <v>99.551405365574269</v>
      </c>
      <c r="J150" s="50">
        <v>-1670815045</v>
      </c>
    </row>
    <row r="151" spans="1:10" ht="21" customHeight="1" x14ac:dyDescent="0.25">
      <c r="A151">
        <v>420101020001</v>
      </c>
      <c r="B151" s="37" t="s">
        <v>275</v>
      </c>
      <c r="C151" s="46" t="s">
        <v>276</v>
      </c>
      <c r="D151" s="47">
        <v>373384668000</v>
      </c>
      <c r="E151" s="54">
        <v>372455423400</v>
      </c>
      <c r="F151" s="48">
        <v>370784608355</v>
      </c>
      <c r="G151" s="48">
        <v>0</v>
      </c>
      <c r="H151" s="49">
        <v>370784608355</v>
      </c>
      <c r="I151" s="49">
        <v>99.551405365574269</v>
      </c>
      <c r="J151" s="50">
        <v>-1670815045</v>
      </c>
    </row>
    <row r="152" spans="1:10" ht="21" customHeight="1" x14ac:dyDescent="0.25">
      <c r="A152">
        <v>42010103</v>
      </c>
      <c r="B152" s="30" t="s">
        <v>277</v>
      </c>
      <c r="C152" s="46" t="s">
        <v>278</v>
      </c>
      <c r="D152" s="47">
        <v>97681531000</v>
      </c>
      <c r="E152" s="53">
        <v>97153269255</v>
      </c>
      <c r="F152" s="48">
        <v>93987033750</v>
      </c>
      <c r="G152" s="48">
        <v>564908999</v>
      </c>
      <c r="H152" s="49">
        <v>94551942749</v>
      </c>
      <c r="I152" s="49">
        <v>97.322450879988139</v>
      </c>
      <c r="J152" s="50">
        <v>-2601326506</v>
      </c>
    </row>
    <row r="153" spans="1:10" ht="21" customHeight="1" x14ac:dyDescent="0.25">
      <c r="A153">
        <v>420101030002</v>
      </c>
      <c r="B153" s="37" t="s">
        <v>279</v>
      </c>
      <c r="C153" s="46" t="s">
        <v>280</v>
      </c>
      <c r="D153" s="47">
        <v>11134073000</v>
      </c>
      <c r="E153" s="54">
        <v>11134073000</v>
      </c>
      <c r="F153" s="48">
        <v>10630104719</v>
      </c>
      <c r="G153" s="48">
        <v>0</v>
      </c>
      <c r="H153" s="49">
        <v>10630104719</v>
      </c>
      <c r="I153" s="49">
        <v>95.473639511794104</v>
      </c>
      <c r="J153" s="50">
        <v>-503968281</v>
      </c>
    </row>
    <row r="154" spans="1:10" ht="21" customHeight="1" x14ac:dyDescent="0.25">
      <c r="A154">
        <v>420101030003</v>
      </c>
      <c r="B154" s="37" t="s">
        <v>281</v>
      </c>
      <c r="C154" s="46" t="s">
        <v>282</v>
      </c>
      <c r="D154" s="47">
        <v>12364253000</v>
      </c>
      <c r="E154" s="54">
        <v>12364253000</v>
      </c>
      <c r="F154" s="48">
        <v>12031648234</v>
      </c>
      <c r="G154" s="48">
        <v>155181999</v>
      </c>
      <c r="H154" s="49">
        <v>12186830233</v>
      </c>
      <c r="I154" s="49">
        <v>98.56503448287576</v>
      </c>
      <c r="J154" s="50">
        <v>-177422767</v>
      </c>
    </row>
    <row r="155" spans="1:10" ht="21" customHeight="1" x14ac:dyDescent="0.25">
      <c r="A155">
        <v>420101030011</v>
      </c>
      <c r="B155" s="37" t="s">
        <v>283</v>
      </c>
      <c r="C155" s="46" t="s">
        <v>284</v>
      </c>
      <c r="D155" s="47">
        <v>307616000</v>
      </c>
      <c r="E155" s="54">
        <v>306983376</v>
      </c>
      <c r="F155" s="48">
        <v>306983376</v>
      </c>
      <c r="G155" s="48">
        <v>0</v>
      </c>
      <c r="H155" s="49">
        <v>306983376</v>
      </c>
      <c r="I155" s="49">
        <v>100</v>
      </c>
      <c r="J155" s="50">
        <v>0</v>
      </c>
    </row>
    <row r="156" spans="1:10" ht="33" customHeight="1" x14ac:dyDescent="0.25">
      <c r="A156">
        <v>420101030015</v>
      </c>
      <c r="B156" s="37" t="s">
        <v>285</v>
      </c>
      <c r="C156" s="46" t="s">
        <v>286</v>
      </c>
      <c r="D156" s="47">
        <v>3408672000</v>
      </c>
      <c r="E156" s="54">
        <v>3408672000</v>
      </c>
      <c r="F156" s="48">
        <v>3246004835</v>
      </c>
      <c r="G156" s="48">
        <v>0</v>
      </c>
      <c r="H156" s="49">
        <v>3246004835</v>
      </c>
      <c r="I156" s="49">
        <v>95.22784342406662</v>
      </c>
      <c r="J156" s="50">
        <v>-162667165</v>
      </c>
    </row>
    <row r="157" spans="1:10" ht="21" customHeight="1" x14ac:dyDescent="0.25">
      <c r="A157">
        <v>420101030025</v>
      </c>
      <c r="B157" s="37" t="s">
        <v>287</v>
      </c>
      <c r="C157" s="46" t="s">
        <v>288</v>
      </c>
      <c r="D157" s="47">
        <v>2090215000</v>
      </c>
      <c r="E157" s="54">
        <v>2090215000</v>
      </c>
      <c r="F157" s="48">
        <v>2064607000</v>
      </c>
      <c r="G157" s="48">
        <v>0</v>
      </c>
      <c r="H157" s="49">
        <v>2064607000</v>
      </c>
      <c r="I157" s="49">
        <v>98.774862872958053</v>
      </c>
      <c r="J157" s="50">
        <v>-25608000</v>
      </c>
    </row>
    <row r="158" spans="1:10" ht="33" customHeight="1" x14ac:dyDescent="0.25">
      <c r="A158">
        <v>420101030027</v>
      </c>
      <c r="B158" s="37" t="s">
        <v>289</v>
      </c>
      <c r="C158" s="46" t="s">
        <v>290</v>
      </c>
      <c r="D158" s="47">
        <v>840000000</v>
      </c>
      <c r="E158" s="54">
        <v>840000000</v>
      </c>
      <c r="F158" s="48">
        <v>840000000</v>
      </c>
      <c r="G158" s="48">
        <v>0</v>
      </c>
      <c r="H158" s="49">
        <v>840000000</v>
      </c>
      <c r="I158" s="49">
        <v>100</v>
      </c>
      <c r="J158" s="50">
        <v>0</v>
      </c>
    </row>
    <row r="159" spans="1:10" ht="33" customHeight="1" x14ac:dyDescent="0.25">
      <c r="A159">
        <v>420101030031</v>
      </c>
      <c r="B159" s="37" t="s">
        <v>291</v>
      </c>
      <c r="C159" s="46" t="s">
        <v>292</v>
      </c>
      <c r="D159" s="47">
        <v>7773121000</v>
      </c>
      <c r="E159" s="54">
        <v>7773121000</v>
      </c>
      <c r="F159" s="48">
        <v>6891337960</v>
      </c>
      <c r="G159" s="48">
        <v>292500000</v>
      </c>
      <c r="H159" s="49">
        <v>7183837960</v>
      </c>
      <c r="I159" s="49">
        <v>92.418964789046768</v>
      </c>
      <c r="J159" s="50">
        <v>-589283040</v>
      </c>
    </row>
    <row r="160" spans="1:10" ht="21" customHeight="1" x14ac:dyDescent="0.25">
      <c r="A160">
        <v>420101030032</v>
      </c>
      <c r="B160" s="37" t="s">
        <v>293</v>
      </c>
      <c r="C160" s="46" t="s">
        <v>294</v>
      </c>
      <c r="D160" s="47">
        <v>2875000000</v>
      </c>
      <c r="E160" s="54">
        <v>2875000000</v>
      </c>
      <c r="F160" s="48">
        <v>2758651650</v>
      </c>
      <c r="G160" s="48">
        <v>0</v>
      </c>
      <c r="H160" s="49">
        <v>2758651650</v>
      </c>
      <c r="I160" s="49">
        <v>95.953100869565219</v>
      </c>
      <c r="J160" s="50">
        <v>-116348350</v>
      </c>
    </row>
    <row r="161" spans="1:10" ht="21" customHeight="1" x14ac:dyDescent="0.25">
      <c r="A161">
        <v>420101030034</v>
      </c>
      <c r="B161" s="37" t="s">
        <v>295</v>
      </c>
      <c r="C161" s="46" t="s">
        <v>296</v>
      </c>
      <c r="D161" s="47">
        <v>7046256000</v>
      </c>
      <c r="E161" s="54">
        <v>7046256000</v>
      </c>
      <c r="F161" s="48">
        <v>6901715886</v>
      </c>
      <c r="G161" s="48">
        <v>0</v>
      </c>
      <c r="H161" s="49">
        <v>6901715886</v>
      </c>
      <c r="I161" s="49">
        <v>97.94869624379244</v>
      </c>
      <c r="J161" s="50">
        <v>-144540114</v>
      </c>
    </row>
    <row r="162" spans="1:10" ht="21" customHeight="1" x14ac:dyDescent="0.25">
      <c r="A162">
        <v>420101030035</v>
      </c>
      <c r="B162" s="37" t="s">
        <v>297</v>
      </c>
      <c r="C162" s="46" t="s">
        <v>298</v>
      </c>
      <c r="D162" s="47">
        <v>17769051000</v>
      </c>
      <c r="E162" s="54">
        <v>17372262434</v>
      </c>
      <c r="F162" s="48">
        <v>20827893811</v>
      </c>
      <c r="G162" s="48">
        <v>0</v>
      </c>
      <c r="H162" s="49">
        <v>20827893811</v>
      </c>
      <c r="I162" s="49">
        <v>119.89165999609143</v>
      </c>
      <c r="J162" s="50">
        <v>3455631377</v>
      </c>
    </row>
    <row r="163" spans="1:10" ht="21" customHeight="1" x14ac:dyDescent="0.25">
      <c r="A163">
        <v>420101030037</v>
      </c>
      <c r="B163" s="37" t="s">
        <v>299</v>
      </c>
      <c r="C163" s="46" t="s">
        <v>300</v>
      </c>
      <c r="D163" s="47">
        <v>5655351000</v>
      </c>
      <c r="E163" s="54">
        <v>5655351000</v>
      </c>
      <c r="F163" s="48">
        <v>5517090466</v>
      </c>
      <c r="G163" s="48">
        <v>0</v>
      </c>
      <c r="H163" s="49">
        <v>5517090466</v>
      </c>
      <c r="I163" s="49">
        <v>97.555226298067083</v>
      </c>
      <c r="J163" s="50">
        <v>-138260534</v>
      </c>
    </row>
    <row r="164" spans="1:10" ht="21" customHeight="1" x14ac:dyDescent="0.25">
      <c r="A164">
        <v>420101030040</v>
      </c>
      <c r="B164" s="37" t="s">
        <v>301</v>
      </c>
      <c r="C164" s="46" t="s">
        <v>302</v>
      </c>
      <c r="D164" s="47">
        <v>5243866000</v>
      </c>
      <c r="E164" s="54">
        <v>5243866000</v>
      </c>
      <c r="F164" s="48">
        <v>5243800000</v>
      </c>
      <c r="G164" s="48">
        <v>0</v>
      </c>
      <c r="H164" s="49">
        <v>5243800000</v>
      </c>
      <c r="I164" s="49">
        <v>99.998741386602944</v>
      </c>
      <c r="J164" s="50">
        <v>-66000</v>
      </c>
    </row>
    <row r="165" spans="1:10" ht="21" customHeight="1" x14ac:dyDescent="0.25">
      <c r="A165">
        <v>420101030043</v>
      </c>
      <c r="B165" s="37" t="s">
        <v>303</v>
      </c>
      <c r="C165" s="46" t="s">
        <v>304</v>
      </c>
      <c r="D165" s="47">
        <v>4514500000</v>
      </c>
      <c r="E165" s="54">
        <v>4383659445</v>
      </c>
      <c r="F165" s="48">
        <v>4383633445</v>
      </c>
      <c r="G165" s="48">
        <v>0</v>
      </c>
      <c r="H165" s="49">
        <v>4383633445</v>
      </c>
      <c r="I165" s="49">
        <v>99.999406888232855</v>
      </c>
      <c r="J165" s="50">
        <v>-26000</v>
      </c>
    </row>
    <row r="166" spans="1:10" ht="33" customHeight="1" x14ac:dyDescent="0.25">
      <c r="A166">
        <v>420101030052</v>
      </c>
      <c r="B166" s="37" t="s">
        <v>305</v>
      </c>
      <c r="C166" s="46" t="s">
        <v>306</v>
      </c>
      <c r="D166" s="47">
        <v>5009557000</v>
      </c>
      <c r="E166" s="54">
        <v>5009557000</v>
      </c>
      <c r="F166" s="48">
        <v>4188562368</v>
      </c>
      <c r="G166" s="48">
        <v>117227000</v>
      </c>
      <c r="H166" s="49">
        <v>4305789368</v>
      </c>
      <c r="I166" s="49">
        <v>85.951499663543103</v>
      </c>
      <c r="J166" s="50">
        <v>-703767632</v>
      </c>
    </row>
    <row r="167" spans="1:10" ht="21" customHeight="1" x14ac:dyDescent="0.25">
      <c r="A167">
        <v>420101030054</v>
      </c>
      <c r="B167" s="37" t="s">
        <v>307</v>
      </c>
      <c r="C167" s="46" t="s">
        <v>308</v>
      </c>
      <c r="D167" s="47">
        <v>11650000000</v>
      </c>
      <c r="E167" s="54">
        <v>11650000000</v>
      </c>
      <c r="F167" s="48">
        <v>8155000000</v>
      </c>
      <c r="G167" s="48">
        <v>0</v>
      </c>
      <c r="H167" s="49">
        <v>8155000000</v>
      </c>
      <c r="I167" s="49">
        <v>70</v>
      </c>
      <c r="J167" s="50">
        <v>-3495000000</v>
      </c>
    </row>
    <row r="168" spans="1:10" ht="21" customHeight="1" x14ac:dyDescent="0.25">
      <c r="A168">
        <v>42010104</v>
      </c>
      <c r="B168" s="30" t="s">
        <v>309</v>
      </c>
      <c r="C168" s="46" t="s">
        <v>310</v>
      </c>
      <c r="D168" s="47">
        <v>37669766000</v>
      </c>
      <c r="E168" s="53">
        <v>37139706000</v>
      </c>
      <c r="F168" s="48">
        <v>16412562002</v>
      </c>
      <c r="G168" s="48">
        <v>5001593055</v>
      </c>
      <c r="H168" s="49">
        <v>21414155057</v>
      </c>
      <c r="I168" s="49">
        <v>57.658386032996603</v>
      </c>
      <c r="J168" s="50">
        <v>-15725550943</v>
      </c>
    </row>
    <row r="169" spans="1:10" ht="21" customHeight="1" x14ac:dyDescent="0.25">
      <c r="A169">
        <v>420101040004</v>
      </c>
      <c r="B169" s="37" t="s">
        <v>311</v>
      </c>
      <c r="C169" s="46" t="s">
        <v>312</v>
      </c>
      <c r="D169" s="47">
        <v>10553695000</v>
      </c>
      <c r="E169" s="54">
        <v>10553695000</v>
      </c>
      <c r="F169" s="48">
        <v>5804532000</v>
      </c>
      <c r="G169" s="48">
        <v>3252593200</v>
      </c>
      <c r="H169" s="49">
        <v>9057125200</v>
      </c>
      <c r="I169" s="49">
        <v>85.819470810933993</v>
      </c>
      <c r="J169" s="50">
        <v>-1496569800</v>
      </c>
    </row>
    <row r="170" spans="1:10" ht="21" customHeight="1" x14ac:dyDescent="0.25">
      <c r="A170">
        <v>420101040005</v>
      </c>
      <c r="B170" s="37" t="s">
        <v>313</v>
      </c>
      <c r="C170" s="46" t="s">
        <v>314</v>
      </c>
      <c r="D170" s="47">
        <v>3024739000</v>
      </c>
      <c r="E170" s="54">
        <v>3024739000</v>
      </c>
      <c r="F170" s="48">
        <v>909150000</v>
      </c>
      <c r="G170" s="48">
        <v>241599555</v>
      </c>
      <c r="H170" s="49">
        <v>1150749555</v>
      </c>
      <c r="I170" s="49">
        <v>38.044590128272226</v>
      </c>
      <c r="J170" s="50">
        <v>-1873989445</v>
      </c>
    </row>
    <row r="171" spans="1:10" ht="21" customHeight="1" x14ac:dyDescent="0.25">
      <c r="A171">
        <v>420101040007</v>
      </c>
      <c r="B171" s="37" t="s">
        <v>315</v>
      </c>
      <c r="C171" s="46" t="s">
        <v>316</v>
      </c>
      <c r="D171" s="47">
        <v>3661100000</v>
      </c>
      <c r="E171" s="54">
        <v>3661100000</v>
      </c>
      <c r="F171" s="48">
        <v>3326150000</v>
      </c>
      <c r="G171" s="48">
        <v>0</v>
      </c>
      <c r="H171" s="49">
        <v>3326150000</v>
      </c>
      <c r="I171" s="49">
        <v>90.851110322034359</v>
      </c>
      <c r="J171" s="50">
        <v>-334950000</v>
      </c>
    </row>
    <row r="172" spans="1:10" ht="21" customHeight="1" x14ac:dyDescent="0.25">
      <c r="A172">
        <v>420101040008</v>
      </c>
      <c r="B172" s="37" t="s">
        <v>317</v>
      </c>
      <c r="C172" s="46" t="s">
        <v>318</v>
      </c>
      <c r="D172" s="47">
        <v>249000000</v>
      </c>
      <c r="E172" s="54">
        <v>249000000</v>
      </c>
      <c r="F172" s="48">
        <v>53700000</v>
      </c>
      <c r="G172" s="48">
        <v>0</v>
      </c>
      <c r="H172" s="49">
        <v>53700000</v>
      </c>
      <c r="I172" s="49">
        <v>21.566265060240962</v>
      </c>
      <c r="J172" s="50">
        <v>-195300000</v>
      </c>
    </row>
    <row r="173" spans="1:10" ht="21" customHeight="1" x14ac:dyDescent="0.25">
      <c r="A173">
        <v>420101040011</v>
      </c>
      <c r="B173" s="37" t="s">
        <v>319</v>
      </c>
      <c r="C173" s="46" t="s">
        <v>320</v>
      </c>
      <c r="D173" s="47">
        <v>16769292000</v>
      </c>
      <c r="E173" s="54">
        <v>16769292000</v>
      </c>
      <c r="F173" s="48">
        <v>5548333002</v>
      </c>
      <c r="G173" s="48">
        <v>0</v>
      </c>
      <c r="H173" s="49">
        <v>5548333002</v>
      </c>
      <c r="I173" s="49">
        <v>33.086268651055747</v>
      </c>
      <c r="J173" s="50">
        <v>-11220958998</v>
      </c>
    </row>
    <row r="174" spans="1:10" ht="21" customHeight="1" x14ac:dyDescent="0.25">
      <c r="A174">
        <v>420101040014</v>
      </c>
      <c r="B174" s="37" t="s">
        <v>321</v>
      </c>
      <c r="C174" s="46" t="s">
        <v>322</v>
      </c>
      <c r="D174" s="47">
        <v>304972000</v>
      </c>
      <c r="E174" s="54">
        <v>304972000</v>
      </c>
      <c r="F174" s="48">
        <v>0</v>
      </c>
      <c r="G174" s="48">
        <v>0</v>
      </c>
      <c r="H174" s="49">
        <v>0</v>
      </c>
      <c r="I174" s="49">
        <v>0</v>
      </c>
      <c r="J174" s="50">
        <v>-304972000</v>
      </c>
    </row>
    <row r="175" spans="1:10" ht="21" customHeight="1" x14ac:dyDescent="0.25">
      <c r="A175">
        <v>420101040015</v>
      </c>
      <c r="B175" s="37" t="s">
        <v>323</v>
      </c>
      <c r="C175" s="46" t="s">
        <v>324</v>
      </c>
      <c r="D175" s="47">
        <v>2390914000</v>
      </c>
      <c r="E175" s="54">
        <v>1860854000</v>
      </c>
      <c r="F175" s="48">
        <v>665397000</v>
      </c>
      <c r="G175" s="48">
        <v>1195457000</v>
      </c>
      <c r="H175" s="49">
        <v>1860854000</v>
      </c>
      <c r="I175" s="49">
        <v>100</v>
      </c>
      <c r="J175" s="50">
        <v>0</v>
      </c>
    </row>
    <row r="176" spans="1:10" ht="21" customHeight="1" x14ac:dyDescent="0.25">
      <c r="A176">
        <v>420101040016</v>
      </c>
      <c r="B176" s="37" t="s">
        <v>325</v>
      </c>
      <c r="C176" s="46" t="s">
        <v>326</v>
      </c>
      <c r="D176" s="47">
        <v>210600000</v>
      </c>
      <c r="E176" s="54">
        <v>210600000</v>
      </c>
      <c r="F176" s="48">
        <v>105300000</v>
      </c>
      <c r="G176" s="48">
        <v>105300000</v>
      </c>
      <c r="H176" s="49">
        <v>210600000</v>
      </c>
      <c r="I176" s="49">
        <v>100</v>
      </c>
      <c r="J176" s="50">
        <v>0</v>
      </c>
    </row>
    <row r="177" spans="1:10" ht="21" customHeight="1" x14ac:dyDescent="0.25">
      <c r="A177">
        <v>420101040020</v>
      </c>
      <c r="B177" s="37" t="s">
        <v>327</v>
      </c>
      <c r="C177" s="46" t="s">
        <v>328</v>
      </c>
      <c r="D177" s="47">
        <v>388654000</v>
      </c>
      <c r="E177" s="54">
        <v>388654000</v>
      </c>
      <c r="F177" s="48">
        <v>0</v>
      </c>
      <c r="G177" s="48">
        <v>151040500</v>
      </c>
      <c r="H177" s="49">
        <v>151040500</v>
      </c>
      <c r="I177" s="49">
        <v>38.862458639303853</v>
      </c>
      <c r="J177" s="50">
        <v>-237613500</v>
      </c>
    </row>
    <row r="178" spans="1:10" ht="21" customHeight="1" x14ac:dyDescent="0.25">
      <c r="A178">
        <v>420101040023</v>
      </c>
      <c r="B178" s="37" t="s">
        <v>329</v>
      </c>
      <c r="C178" s="46" t="s">
        <v>330</v>
      </c>
      <c r="D178" s="47">
        <v>116800000</v>
      </c>
      <c r="E178" s="54">
        <v>116800000</v>
      </c>
      <c r="F178" s="48">
        <v>0</v>
      </c>
      <c r="G178" s="48">
        <v>55602800</v>
      </c>
      <c r="H178" s="49">
        <v>55602800</v>
      </c>
      <c r="I178" s="49">
        <v>47.605136986301375</v>
      </c>
      <c r="J178" s="50">
        <v>-61197200</v>
      </c>
    </row>
    <row r="179" spans="1:10" ht="21" customHeight="1" x14ac:dyDescent="0.25">
      <c r="A179">
        <v>420102</v>
      </c>
      <c r="B179" s="30" t="s">
        <v>331</v>
      </c>
      <c r="C179" s="31" t="s">
        <v>332</v>
      </c>
      <c r="D179" s="32">
        <v>2273275000</v>
      </c>
      <c r="E179" s="53">
        <v>2273275000</v>
      </c>
      <c r="F179" s="34">
        <v>2273275000</v>
      </c>
      <c r="G179" s="34">
        <v>11531329000</v>
      </c>
      <c r="H179" s="35">
        <v>13804604000</v>
      </c>
      <c r="I179" s="35">
        <v>607.25622724923301</v>
      </c>
      <c r="J179" s="36">
        <v>11531329000</v>
      </c>
    </row>
    <row r="180" spans="1:10" ht="21" customHeight="1" x14ac:dyDescent="0.25">
      <c r="A180">
        <v>42010201</v>
      </c>
      <c r="B180" s="30" t="s">
        <v>333</v>
      </c>
      <c r="C180" s="31" t="s">
        <v>334</v>
      </c>
      <c r="D180" s="32">
        <v>2273275000</v>
      </c>
      <c r="E180" s="53">
        <v>2273275000</v>
      </c>
      <c r="F180" s="34">
        <v>2273275000</v>
      </c>
      <c r="G180" s="34">
        <v>11531329000</v>
      </c>
      <c r="H180" s="35">
        <v>13804604000</v>
      </c>
      <c r="I180" s="35">
        <v>607.25622724923301</v>
      </c>
      <c r="J180" s="36">
        <v>11531329000</v>
      </c>
    </row>
    <row r="181" spans="1:10" ht="21" customHeight="1" x14ac:dyDescent="0.25">
      <c r="A181">
        <v>420102010001</v>
      </c>
      <c r="B181" s="37" t="s">
        <v>335</v>
      </c>
      <c r="C181" s="46" t="s">
        <v>334</v>
      </c>
      <c r="D181" s="47">
        <v>2273275000</v>
      </c>
      <c r="E181" s="54">
        <v>2273275000</v>
      </c>
      <c r="F181" s="48">
        <v>2273275000</v>
      </c>
      <c r="G181" s="48">
        <v>11531329000</v>
      </c>
      <c r="H181" s="49">
        <v>13804604000</v>
      </c>
      <c r="I181" s="49">
        <v>607.25622724923301</v>
      </c>
      <c r="J181" s="50">
        <v>11531329000</v>
      </c>
    </row>
    <row r="182" spans="1:10" ht="21" customHeight="1" x14ac:dyDescent="0.25">
      <c r="A182">
        <v>420105</v>
      </c>
      <c r="B182" s="30" t="s">
        <v>336</v>
      </c>
      <c r="C182" s="31" t="s">
        <v>337</v>
      </c>
      <c r="D182" s="32">
        <v>71006553000</v>
      </c>
      <c r="E182" s="53">
        <v>71006553000</v>
      </c>
      <c r="F182" s="34">
        <v>71006553000</v>
      </c>
      <c r="G182" s="34">
        <v>0</v>
      </c>
      <c r="H182" s="35">
        <v>71006553000</v>
      </c>
      <c r="I182" s="35">
        <v>100</v>
      </c>
      <c r="J182" s="36">
        <v>0</v>
      </c>
    </row>
    <row r="183" spans="1:10" ht="21" customHeight="1" x14ac:dyDescent="0.25">
      <c r="A183">
        <v>42010501</v>
      </c>
      <c r="B183" s="30" t="s">
        <v>338</v>
      </c>
      <c r="C183" s="31" t="s">
        <v>337</v>
      </c>
      <c r="D183" s="32">
        <v>71006553000</v>
      </c>
      <c r="E183" s="53">
        <v>71006553000</v>
      </c>
      <c r="F183" s="34">
        <v>71006553000</v>
      </c>
      <c r="G183" s="34">
        <v>0</v>
      </c>
      <c r="H183" s="35">
        <v>71006553000</v>
      </c>
      <c r="I183" s="35">
        <v>100</v>
      </c>
      <c r="J183" s="36">
        <v>0</v>
      </c>
    </row>
    <row r="184" spans="1:10" ht="21" customHeight="1" x14ac:dyDescent="0.25">
      <c r="A184">
        <v>420105010001</v>
      </c>
      <c r="B184" s="37" t="s">
        <v>339</v>
      </c>
      <c r="C184" s="46" t="s">
        <v>337</v>
      </c>
      <c r="D184" s="47">
        <v>71006553000</v>
      </c>
      <c r="E184" s="54">
        <v>71006553000</v>
      </c>
      <c r="F184" s="48">
        <v>71006553000</v>
      </c>
      <c r="G184" s="48">
        <v>0</v>
      </c>
      <c r="H184" s="49">
        <v>71006553000</v>
      </c>
      <c r="I184" s="49">
        <v>100</v>
      </c>
      <c r="J184" s="50">
        <v>0</v>
      </c>
    </row>
    <row r="185" spans="1:10" s="23" customFormat="1" ht="21" customHeight="1" x14ac:dyDescent="0.25">
      <c r="A185" s="23">
        <v>4202</v>
      </c>
      <c r="B185" s="30" t="s">
        <v>340</v>
      </c>
      <c r="C185" s="31" t="s">
        <v>341</v>
      </c>
      <c r="D185" s="32">
        <v>20223833920</v>
      </c>
      <c r="E185" s="53">
        <v>25078284551</v>
      </c>
      <c r="F185" s="34">
        <v>14520607664</v>
      </c>
      <c r="G185" s="34">
        <v>2936774364</v>
      </c>
      <c r="H185" s="35">
        <v>17457382028</v>
      </c>
      <c r="I185" s="35">
        <v>69.611547761562846</v>
      </c>
      <c r="J185" s="36">
        <v>-7620902523</v>
      </c>
    </row>
    <row r="186" spans="1:10" ht="21" customHeight="1" x14ac:dyDescent="0.25">
      <c r="A186">
        <v>420201</v>
      </c>
      <c r="B186" s="30" t="s">
        <v>342</v>
      </c>
      <c r="C186" s="31" t="s">
        <v>343</v>
      </c>
      <c r="D186" s="32">
        <v>20223833920</v>
      </c>
      <c r="E186" s="53">
        <v>25078284551</v>
      </c>
      <c r="F186" s="34">
        <v>14520607664</v>
      </c>
      <c r="G186" s="34">
        <v>2936774364</v>
      </c>
      <c r="H186" s="35">
        <v>17457382028</v>
      </c>
      <c r="I186" s="35">
        <v>69.611547761562846</v>
      </c>
      <c r="J186" s="36">
        <v>-7620902523</v>
      </c>
    </row>
    <row r="187" spans="1:10" ht="21" customHeight="1" x14ac:dyDescent="0.25">
      <c r="A187">
        <v>42020101</v>
      </c>
      <c r="B187" s="30" t="s">
        <v>344</v>
      </c>
      <c r="C187" s="31" t="s">
        <v>345</v>
      </c>
      <c r="D187" s="32">
        <v>20223833920</v>
      </c>
      <c r="E187" s="53">
        <v>25078284551</v>
      </c>
      <c r="F187" s="34">
        <v>14520607664</v>
      </c>
      <c r="G187" s="34">
        <v>2936774364</v>
      </c>
      <c r="H187" s="35">
        <v>17457382028</v>
      </c>
      <c r="I187" s="35">
        <v>69.611547761562846</v>
      </c>
      <c r="J187" s="36">
        <v>-7620902523</v>
      </c>
    </row>
    <row r="188" spans="1:10" ht="21" customHeight="1" x14ac:dyDescent="0.25">
      <c r="A188">
        <v>420201010001</v>
      </c>
      <c r="B188" s="37" t="s">
        <v>346</v>
      </c>
      <c r="C188" s="46" t="s">
        <v>347</v>
      </c>
      <c r="D188" s="47">
        <v>5066205461</v>
      </c>
      <c r="E188" s="54">
        <v>6386608808</v>
      </c>
      <c r="F188" s="48">
        <v>2851797939</v>
      </c>
      <c r="G188" s="48">
        <v>1125517607</v>
      </c>
      <c r="H188" s="49">
        <v>3977315546</v>
      </c>
      <c r="I188" s="49">
        <v>62.275859780513429</v>
      </c>
      <c r="J188" s="50">
        <v>-2409293262</v>
      </c>
    </row>
    <row r="189" spans="1:10" ht="21" customHeight="1" x14ac:dyDescent="0.25">
      <c r="A189">
        <v>420201010002</v>
      </c>
      <c r="B189" s="37" t="s">
        <v>348</v>
      </c>
      <c r="C189" s="46" t="s">
        <v>349</v>
      </c>
      <c r="D189" s="47">
        <v>3659381474</v>
      </c>
      <c r="E189" s="54">
        <v>4318268458</v>
      </c>
      <c r="F189" s="48">
        <v>658886984</v>
      </c>
      <c r="G189" s="48">
        <v>0</v>
      </c>
      <c r="H189" s="49">
        <v>658886984</v>
      </c>
      <c r="I189" s="49">
        <v>15.258129280483931</v>
      </c>
      <c r="J189" s="50">
        <v>-3659381474</v>
      </c>
    </row>
    <row r="190" spans="1:10" ht="21" customHeight="1" x14ac:dyDescent="0.25">
      <c r="A190">
        <v>420201010003</v>
      </c>
      <c r="B190" s="37" t="s">
        <v>350</v>
      </c>
      <c r="C190" s="46" t="s">
        <v>351</v>
      </c>
      <c r="D190" s="47">
        <v>7916138909</v>
      </c>
      <c r="E190" s="54">
        <v>10788049960</v>
      </c>
      <c r="F190" s="48">
        <v>2871911051</v>
      </c>
      <c r="G190" s="48">
        <v>0</v>
      </c>
      <c r="H190" s="49">
        <v>2871911051</v>
      </c>
      <c r="I190" s="49">
        <v>26.621224981794576</v>
      </c>
      <c r="J190" s="50">
        <v>-7916138909</v>
      </c>
    </row>
    <row r="191" spans="1:10" ht="21" customHeight="1" x14ac:dyDescent="0.25">
      <c r="A191">
        <v>420201010004</v>
      </c>
      <c r="B191" s="37" t="s">
        <v>352</v>
      </c>
      <c r="C191" s="46" t="s">
        <v>353</v>
      </c>
      <c r="D191" s="47">
        <v>4545455</v>
      </c>
      <c r="E191" s="54">
        <v>7794704</v>
      </c>
      <c r="F191" s="48">
        <v>3249249</v>
      </c>
      <c r="G191" s="48">
        <v>0</v>
      </c>
      <c r="H191" s="49">
        <v>3249249</v>
      </c>
      <c r="I191" s="49">
        <v>41.685341739724819</v>
      </c>
      <c r="J191" s="50">
        <v>-4545455</v>
      </c>
    </row>
    <row r="192" spans="1:10" ht="21" customHeight="1" x14ac:dyDescent="0.25">
      <c r="A192">
        <v>420201010005</v>
      </c>
      <c r="B192" s="37" t="s">
        <v>354</v>
      </c>
      <c r="C192" s="46" t="s">
        <v>355</v>
      </c>
      <c r="D192" s="47">
        <v>3577562621</v>
      </c>
      <c r="E192" s="54">
        <v>3577562621</v>
      </c>
      <c r="F192" s="48">
        <v>8134762441</v>
      </c>
      <c r="G192" s="48">
        <v>1811256757</v>
      </c>
      <c r="H192" s="49">
        <v>9946019198</v>
      </c>
      <c r="I192" s="49">
        <v>278.01104415664679</v>
      </c>
      <c r="J192" s="50">
        <v>6368456577</v>
      </c>
    </row>
    <row r="193" spans="1:10" s="23" customFormat="1" ht="21" customHeight="1" x14ac:dyDescent="0.25">
      <c r="A193" s="23">
        <v>43</v>
      </c>
      <c r="B193" s="24" t="s">
        <v>356</v>
      </c>
      <c r="C193" s="25" t="s">
        <v>357</v>
      </c>
      <c r="D193" s="26">
        <v>28201110000</v>
      </c>
      <c r="E193" s="26">
        <v>19464660200</v>
      </c>
      <c r="F193" s="27">
        <v>30569593142</v>
      </c>
      <c r="G193" s="27">
        <v>5055000</v>
      </c>
      <c r="H193" s="28">
        <v>30574648142</v>
      </c>
      <c r="I193" s="28">
        <v>157.07773897845902</v>
      </c>
      <c r="J193" s="29">
        <v>11109987942</v>
      </c>
    </row>
    <row r="194" spans="1:10" s="23" customFormat="1" ht="21" customHeight="1" x14ac:dyDescent="0.25">
      <c r="A194" s="30">
        <v>4301</v>
      </c>
      <c r="B194" s="30" t="s">
        <v>358</v>
      </c>
      <c r="C194" s="31" t="s">
        <v>359</v>
      </c>
      <c r="D194" s="32">
        <f>D195+D198</f>
        <v>0</v>
      </c>
      <c r="E194" s="32">
        <v>0</v>
      </c>
      <c r="F194" s="32">
        <v>5067962500</v>
      </c>
      <c r="G194" s="32">
        <v>445000</v>
      </c>
      <c r="H194" s="35">
        <v>5068407500</v>
      </c>
      <c r="I194" s="35">
        <v>0</v>
      </c>
      <c r="J194" s="36">
        <v>5068407500</v>
      </c>
    </row>
    <row r="195" spans="1:10" s="23" customFormat="1" ht="21" customHeight="1" x14ac:dyDescent="0.25">
      <c r="A195" s="30"/>
      <c r="B195" s="30" t="s">
        <v>360</v>
      </c>
      <c r="C195" s="31" t="s">
        <v>361</v>
      </c>
      <c r="D195" s="32">
        <f>D196</f>
        <v>0</v>
      </c>
      <c r="E195" s="32">
        <v>0</v>
      </c>
      <c r="F195" s="32">
        <v>4919321500</v>
      </c>
      <c r="G195" s="34"/>
      <c r="H195" s="35">
        <v>4919321500</v>
      </c>
      <c r="I195" s="35">
        <v>0</v>
      </c>
      <c r="J195" s="36">
        <v>4919321500</v>
      </c>
    </row>
    <row r="196" spans="1:10" s="23" customFormat="1" ht="21" customHeight="1" x14ac:dyDescent="0.25">
      <c r="A196" s="30"/>
      <c r="B196" s="30" t="s">
        <v>362</v>
      </c>
      <c r="C196" s="31" t="s">
        <v>361</v>
      </c>
      <c r="D196" s="32">
        <f>D197</f>
        <v>0</v>
      </c>
      <c r="E196" s="32">
        <v>0</v>
      </c>
      <c r="F196" s="32">
        <v>4919321500</v>
      </c>
      <c r="G196" s="34"/>
      <c r="H196" s="35">
        <v>4919321500</v>
      </c>
      <c r="I196" s="35">
        <v>0</v>
      </c>
      <c r="J196" s="36">
        <v>4919321500</v>
      </c>
    </row>
    <row r="197" spans="1:10" s="23" customFormat="1" ht="21" customHeight="1" x14ac:dyDescent="0.25">
      <c r="A197" s="30"/>
      <c r="B197" s="37" t="s">
        <v>363</v>
      </c>
      <c r="C197" s="46" t="s">
        <v>361</v>
      </c>
      <c r="D197" s="32">
        <v>0</v>
      </c>
      <c r="E197" s="32">
        <v>0</v>
      </c>
      <c r="F197" s="48">
        <v>4919321500</v>
      </c>
      <c r="G197" s="48">
        <v>0</v>
      </c>
      <c r="H197" s="35">
        <v>4919321500</v>
      </c>
      <c r="I197" s="35">
        <v>0</v>
      </c>
      <c r="J197" s="36">
        <v>4919321500</v>
      </c>
    </row>
    <row r="198" spans="1:10" s="23" customFormat="1" ht="21" customHeight="1" x14ac:dyDescent="0.25">
      <c r="A198" s="30">
        <v>430105</v>
      </c>
      <c r="B198" s="30" t="s">
        <v>364</v>
      </c>
      <c r="C198" s="31" t="s">
        <v>365</v>
      </c>
      <c r="D198" s="32">
        <f>D199</f>
        <v>0</v>
      </c>
      <c r="E198" s="32">
        <v>0</v>
      </c>
      <c r="F198" s="34">
        <v>148641000</v>
      </c>
      <c r="G198" s="34">
        <v>445000</v>
      </c>
      <c r="H198" s="35">
        <v>149086000</v>
      </c>
      <c r="I198" s="35">
        <v>0</v>
      </c>
      <c r="J198" s="36">
        <v>149086000</v>
      </c>
    </row>
    <row r="199" spans="1:10" s="23" customFormat="1" ht="21" customHeight="1" x14ac:dyDescent="0.25">
      <c r="A199" s="30">
        <v>43010501</v>
      </c>
      <c r="B199" s="30" t="s">
        <v>366</v>
      </c>
      <c r="C199" s="31" t="s">
        <v>365</v>
      </c>
      <c r="D199" s="32">
        <f>D200</f>
        <v>0</v>
      </c>
      <c r="E199" s="32">
        <v>0</v>
      </c>
      <c r="F199" s="34">
        <v>148641000</v>
      </c>
      <c r="G199" s="34">
        <v>445000</v>
      </c>
      <c r="H199" s="35">
        <v>149086000</v>
      </c>
      <c r="I199" s="35">
        <v>0</v>
      </c>
      <c r="J199" s="36">
        <v>149086000</v>
      </c>
    </row>
    <row r="200" spans="1:10" ht="21" customHeight="1" x14ac:dyDescent="0.25">
      <c r="A200" s="37">
        <v>43010501001</v>
      </c>
      <c r="B200" s="37" t="s">
        <v>367</v>
      </c>
      <c r="C200" s="46" t="s">
        <v>368</v>
      </c>
      <c r="D200" s="47">
        <v>0</v>
      </c>
      <c r="E200" s="47">
        <v>0</v>
      </c>
      <c r="F200" s="48">
        <v>148641000</v>
      </c>
      <c r="G200" s="48">
        <v>445000</v>
      </c>
      <c r="H200" s="49">
        <v>149086000</v>
      </c>
      <c r="I200" s="35">
        <v>0</v>
      </c>
      <c r="J200" s="50">
        <v>149086000</v>
      </c>
    </row>
    <row r="201" spans="1:10" s="23" customFormat="1" ht="33" customHeight="1" x14ac:dyDescent="0.25">
      <c r="A201" s="23">
        <v>4303</v>
      </c>
      <c r="B201" s="30" t="s">
        <v>369</v>
      </c>
      <c r="C201" s="31" t="s">
        <v>370</v>
      </c>
      <c r="D201" s="32">
        <v>28201110000</v>
      </c>
      <c r="E201" s="32">
        <v>19462890000</v>
      </c>
      <c r="F201" s="34">
        <v>25501630642</v>
      </c>
      <c r="G201" s="34">
        <v>4610000</v>
      </c>
      <c r="H201" s="35">
        <v>25506240642</v>
      </c>
      <c r="I201" s="35">
        <v>131.05063349790294</v>
      </c>
      <c r="J201" s="36">
        <v>6043350642</v>
      </c>
    </row>
    <row r="202" spans="1:10" ht="21" customHeight="1" x14ac:dyDescent="0.25">
      <c r="A202">
        <v>430301</v>
      </c>
      <c r="B202" s="30" t="s">
        <v>371</v>
      </c>
      <c r="C202" s="31" t="s">
        <v>372</v>
      </c>
      <c r="D202" s="32">
        <v>28201110000</v>
      </c>
      <c r="E202" s="32">
        <v>19462890000</v>
      </c>
      <c r="F202" s="34">
        <v>25501630642</v>
      </c>
      <c r="G202" s="34">
        <v>4610000</v>
      </c>
      <c r="H202" s="35">
        <v>25506240642</v>
      </c>
      <c r="I202" s="35">
        <v>131.05063349790294</v>
      </c>
      <c r="J202" s="36">
        <v>6043350642</v>
      </c>
    </row>
    <row r="203" spans="1:10" ht="21" customHeight="1" x14ac:dyDescent="0.25">
      <c r="A203">
        <v>43030101</v>
      </c>
      <c r="B203" s="30" t="s">
        <v>373</v>
      </c>
      <c r="C203" s="31" t="s">
        <v>374</v>
      </c>
      <c r="D203" s="32">
        <v>28201110000</v>
      </c>
      <c r="E203" s="32">
        <v>19462890000</v>
      </c>
      <c r="F203" s="34">
        <v>25478538442</v>
      </c>
      <c r="G203" s="34">
        <v>0</v>
      </c>
      <c r="H203" s="35">
        <v>25478538442</v>
      </c>
      <c r="I203" s="35">
        <v>130.90830006232375</v>
      </c>
      <c r="J203" s="36">
        <v>6015648442</v>
      </c>
    </row>
    <row r="204" spans="1:10" ht="21" customHeight="1" x14ac:dyDescent="0.25">
      <c r="A204">
        <v>430301010001</v>
      </c>
      <c r="B204" s="37" t="s">
        <v>375</v>
      </c>
      <c r="C204" s="46" t="s">
        <v>374</v>
      </c>
      <c r="D204" s="47">
        <v>28201110000</v>
      </c>
      <c r="E204" s="54">
        <v>19462890000</v>
      </c>
      <c r="F204" s="48">
        <v>25478538442</v>
      </c>
      <c r="G204" s="48">
        <v>0</v>
      </c>
      <c r="H204" s="49">
        <v>25478538442</v>
      </c>
      <c r="I204" s="49">
        <v>130.90830006232375</v>
      </c>
      <c r="J204" s="50">
        <v>6015648442</v>
      </c>
    </row>
    <row r="205" spans="1:10" s="23" customFormat="1" ht="21" customHeight="1" x14ac:dyDescent="0.25">
      <c r="A205" s="67">
        <v>43030102</v>
      </c>
      <c r="B205" s="30" t="s">
        <v>376</v>
      </c>
      <c r="C205" s="31" t="s">
        <v>377</v>
      </c>
      <c r="D205" s="34">
        <f>D206</f>
        <v>0</v>
      </c>
      <c r="E205" s="34">
        <v>1770200</v>
      </c>
      <c r="F205" s="34">
        <v>23092200</v>
      </c>
      <c r="G205" s="34">
        <v>4610000</v>
      </c>
      <c r="H205" s="35">
        <v>27702200</v>
      </c>
      <c r="I205" s="49">
        <v>1564.9192181674387</v>
      </c>
      <c r="J205" s="36">
        <v>25932000</v>
      </c>
    </row>
    <row r="206" spans="1:10" ht="33" customHeight="1" thickBot="1" x14ac:dyDescent="0.3">
      <c r="A206" s="68">
        <v>430301020005</v>
      </c>
      <c r="B206" s="69" t="s">
        <v>378</v>
      </c>
      <c r="C206" s="70" t="s">
        <v>379</v>
      </c>
      <c r="D206" s="71">
        <v>0</v>
      </c>
      <c r="E206" s="54">
        <v>1770200</v>
      </c>
      <c r="F206" s="71">
        <v>23092200</v>
      </c>
      <c r="G206" s="71">
        <v>4610000</v>
      </c>
      <c r="H206" s="72">
        <v>27702200</v>
      </c>
      <c r="I206" s="72">
        <v>1564.9192181674387</v>
      </c>
      <c r="J206" s="73">
        <v>25932000</v>
      </c>
    </row>
    <row r="207" spans="1:10" ht="3" customHeight="1" thickTop="1" x14ac:dyDescent="0.25">
      <c r="B207" s="7"/>
      <c r="C207" s="7"/>
      <c r="D207" s="7"/>
      <c r="E207" s="5"/>
      <c r="F207" s="5"/>
      <c r="G207" s="5"/>
      <c r="H207" s="7"/>
      <c r="I207" s="7"/>
      <c r="J207" s="7"/>
    </row>
    <row r="208" spans="1:10" ht="23.25" customHeight="1" x14ac:dyDescent="0.25">
      <c r="B208" s="74" t="str">
        <f>"Waikabubak,"&amp;" "&amp;TEXT(EOMONTH(C6,0),"[$-id-ID]dd mmmm yyy")</f>
        <v>Waikabubak, 31 Desember 2022</v>
      </c>
      <c r="C208" s="7"/>
      <c r="D208" s="7"/>
      <c r="E208" s="5"/>
      <c r="H208" s="81" t="s">
        <v>380</v>
      </c>
      <c r="I208" s="81"/>
      <c r="J208" s="81"/>
    </row>
    <row r="209" spans="2:10" ht="9.75" customHeight="1" x14ac:dyDescent="0.25">
      <c r="B209" s="76" t="str">
        <f ca="1">"Waikabubak,"&amp;" "&amp;TEXT(TODAY(),"[$-id-ID]dd mmmm yyy")</f>
        <v>Waikabubak, 04 April 2023</v>
      </c>
      <c r="C209" s="7"/>
      <c r="D209" s="7"/>
      <c r="E209" s="5"/>
      <c r="H209" s="5"/>
      <c r="I209" s="5"/>
      <c r="J209" s="7"/>
    </row>
    <row r="210" spans="2:10" ht="21" customHeight="1" x14ac:dyDescent="0.25">
      <c r="B210" s="7"/>
      <c r="C210" s="77"/>
      <c r="D210" s="77"/>
      <c r="E210" s="5"/>
      <c r="H210" s="77" t="s">
        <v>381</v>
      </c>
      <c r="I210" s="77"/>
      <c r="J210" s="78"/>
    </row>
    <row r="211" spans="2:10" ht="17.25" customHeight="1" x14ac:dyDescent="0.25">
      <c r="B211" s="7"/>
      <c r="C211" s="79"/>
      <c r="D211" s="79"/>
      <c r="E211" s="5"/>
      <c r="H211" s="79" t="s">
        <v>382</v>
      </c>
      <c r="I211" s="79"/>
    </row>
    <row r="212" spans="2:10" ht="20.25" customHeight="1" x14ac:dyDescent="0.25">
      <c r="B212" s="7"/>
      <c r="C212" s="79"/>
      <c r="D212" s="79"/>
      <c r="E212" s="5"/>
      <c r="H212" s="79" t="s">
        <v>383</v>
      </c>
      <c r="I212" s="79"/>
    </row>
    <row r="213" spans="2:10" ht="38.25" customHeight="1" x14ac:dyDescent="0.25">
      <c r="B213" s="7"/>
      <c r="C213" s="77"/>
      <c r="D213" s="77"/>
      <c r="E213" s="5"/>
      <c r="H213" s="77"/>
      <c r="I213" s="77"/>
      <c r="J213" s="7"/>
    </row>
    <row r="214" spans="2:10" ht="27.75" customHeight="1" x14ac:dyDescent="0.25">
      <c r="B214" s="7"/>
      <c r="C214" s="80"/>
      <c r="D214" s="80"/>
      <c r="E214" s="5"/>
      <c r="H214" s="80" t="s">
        <v>384</v>
      </c>
      <c r="I214" s="80"/>
      <c r="J214" s="7"/>
    </row>
    <row r="215" spans="2:10" ht="23.25" customHeight="1" x14ac:dyDescent="0.25">
      <c r="B215" s="7"/>
      <c r="C215" s="79"/>
      <c r="D215" s="79"/>
      <c r="E215" s="5"/>
      <c r="H215" s="79" t="s">
        <v>385</v>
      </c>
      <c r="I215" s="79"/>
      <c r="J215" s="7"/>
    </row>
    <row r="216" spans="2:10" ht="27.75" customHeight="1" x14ac:dyDescent="0.25"/>
    <row r="217" spans="2:10" ht="27.75" customHeight="1" x14ac:dyDescent="0.25"/>
    <row r="218" spans="2:10" ht="27.75" customHeight="1" x14ac:dyDescent="0.25"/>
    <row r="219" spans="2:10" ht="27.75" customHeight="1" x14ac:dyDescent="0.25"/>
    <row r="220" spans="2:10" ht="27.75" customHeight="1" x14ac:dyDescent="0.25"/>
  </sheetData>
  <mergeCells count="11">
    <mergeCell ref="H208:J208"/>
    <mergeCell ref="B1:J1"/>
    <mergeCell ref="B2:J2"/>
    <mergeCell ref="B3:J3"/>
    <mergeCell ref="B4:J4"/>
    <mergeCell ref="B7:B8"/>
    <mergeCell ref="C7:C8"/>
    <mergeCell ref="D7:D8"/>
    <mergeCell ref="E7:E8"/>
    <mergeCell ref="F7:I7"/>
    <mergeCell ref="J7:J8"/>
  </mergeCells>
  <dataValidations count="2">
    <dataValidation type="list" allowBlank="1" showInputMessage="1" showErrorMessage="1" sqref="H208:J208" xr:uid="{381646E7-59CF-41E6-B7CA-445E6C270F20}">
      <formula1>$B$208:$B$209</formula1>
    </dataValidation>
    <dataValidation type="list" allowBlank="1" showInputMessage="1" showErrorMessage="1" sqref="C6:D6" xr:uid="{930A3560-7538-4B8B-8887-127D5A082C14}">
      <formula1>Anggaran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2023-04-04T00:44:40Z</cp:lastPrinted>
  <dcterms:created xsi:type="dcterms:W3CDTF">2023-04-03T03:53:12Z</dcterms:created>
  <dcterms:modified xsi:type="dcterms:W3CDTF">2023-04-04T00:51:11Z</dcterms:modified>
</cp:coreProperties>
</file>